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5FA33EB8-0316-4ED0-B0A9-EA349273E8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lobal" sheetId="1" r:id="rId1"/>
    <sheet name="retai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8" i="2" l="1"/>
  <c r="AO8" i="2"/>
  <c r="AN8" i="2"/>
  <c r="AM8" i="2"/>
  <c r="AR8" i="2"/>
  <c r="AQ8" i="2"/>
  <c r="AJ8" i="2"/>
  <c r="AI8" i="2"/>
  <c r="AH8" i="2" l="1"/>
  <c r="AG8" i="2"/>
  <c r="AF8" i="2"/>
  <c r="AE8" i="2"/>
  <c r="AL8" i="2"/>
  <c r="AK8" i="2"/>
  <c r="AD8" i="2" l="1"/>
  <c r="AC8" i="2"/>
  <c r="Z8" i="2"/>
  <c r="Y8" i="2"/>
  <c r="AT8" i="2"/>
  <c r="AS8" i="2"/>
  <c r="AB8" i="2"/>
  <c r="AA8" i="2"/>
  <c r="X8" i="2" l="1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A1" i="2" l="1"/>
  <c r="AZ10" i="2"/>
  <c r="AY8" i="2"/>
  <c r="AX8" i="2"/>
  <c r="B3" i="2"/>
  <c r="AV3" i="2"/>
  <c r="AW8" i="2" l="1"/>
  <c r="AV8" i="2"/>
</calcChain>
</file>

<file path=xl/sharedStrings.xml><?xml version="1.0" encoding="utf-8"?>
<sst xmlns="http://schemas.openxmlformats.org/spreadsheetml/2006/main" count="164" uniqueCount="121">
  <si>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</si>
  <si>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</si>
  <si>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</si>
  <si>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</si>
  <si>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</si>
  <si>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</si>
  <si>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</si>
  <si>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</si>
  <si>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</si>
  <si>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</si>
  <si>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</si>
  <si>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</si>
  <si>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</si>
  <si>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</si>
  <si>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</si>
  <si>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</si>
  <si>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</si>
  <si>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</si>
  <si>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</si>
  <si>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</si>
  <si>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</si>
  <si>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</si>
  <si>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</si>
  <si>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</si>
  <si>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</si>
  <si>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</si>
  <si>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</si>
  <si>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</si>
  <si>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</si>
  <si>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</si>
  <si>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</si>
  <si>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</si>
  <si>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</si>
  <si>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</si>
  <si>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</si>
  <si>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</si>
  <si>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</si>
  <si>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</si>
  <si>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</si>
  <si>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</si>
  <si>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</si>
  <si>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</si>
  <si>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</si>
  <si>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</si>
  <si>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</si>
  <si>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</si>
  <si>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</si>
  <si>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</si>
  <si>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</si>
  <si>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</si>
  <si>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</si>
  <si>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</si>
  <si>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</si>
  <si>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</si>
  <si>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</si>
  <si>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</si>
  <si>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</si>
  <si>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</si>
  <si>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</si>
  <si>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</si>
  <si>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</si>
  <si>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</si>
  <si>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</si>
  <si>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</si>
  <si>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</si>
  <si>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</si>
  <si>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</si>
  <si>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</si>
  <si>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</si>
  <si>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</si>
  <si>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</si>
  <si>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</si>
  <si>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</si>
  <si>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</si>
  <si>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</si>
  <si>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</si>
  <si>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</si>
  <si>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</si>
  <si>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</si>
  <si>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</si>
  <si>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</si>
  <si>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</si>
  <si>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</si>
  <si>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</si>
  <si>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</si>
  <si>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</si>
  <si>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</si>
  <si>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</si>
  <si>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</si>
  <si>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</si>
  <si>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</si>
  <si>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</si>
  <si>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</si>
  <si>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</si>
  <si>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</si>
  <si>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</si>
  <si>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</si>
  <si>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</si>
  <si>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</si>
  <si>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Amaya Spa</t>
  </si>
  <si>
    <t>qty_MDV14</t>
  </si>
  <si>
    <t>amt_MDV14</t>
  </si>
  <si>
    <t>qty_MDV15</t>
  </si>
  <si>
    <t>amt_MDV15</t>
  </si>
  <si>
    <t>Club Med Finolhu</t>
  </si>
  <si>
    <t>qty_MDV16</t>
  </si>
  <si>
    <t>amt_MDV16</t>
  </si>
  <si>
    <t>Cinnamon Velifushi</t>
  </si>
  <si>
    <t>Hulhule Island</t>
  </si>
  <si>
    <t>qty_MDV17</t>
  </si>
  <si>
    <t>amt_MDV17</t>
  </si>
  <si>
    <t>qty_MDV20</t>
  </si>
  <si>
    <t>amt_MDV20</t>
  </si>
  <si>
    <t>Barcelo</t>
  </si>
  <si>
    <t>Madifushi Private Island</t>
  </si>
  <si>
    <t>Nooe Kunaavashi</t>
  </si>
  <si>
    <t>qty_MDV18</t>
  </si>
  <si>
    <t>amt_MDV18</t>
  </si>
  <si>
    <t>qty_MDV19</t>
  </si>
  <si>
    <t>amt_MDV19</t>
  </si>
  <si>
    <t>A4:AZ5,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</si>
</sst>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/>
    <xf numFmtId="4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0" fontId="17" fillId="0" borderId="14" xfId="0" applyFont="1" applyBorder="1" applyAlignment="1">
      <alignment horizontal="right"/>
    </xf>
    <xf numFmtId="0" fontId="8" fillId="2" borderId="2" xfId="0" applyFont="1" applyFill="1" applyBorder="1"/>
    <xf numFmtId="0" fontId="6" fillId="3" borderId="12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/>
    </xf>
    <xf numFmtId="43" fontId="4" fillId="0" borderId="10" xfId="1" applyFont="1" applyBorder="1" applyAlignment="1">
      <alignment horizontal="center"/>
    </xf>
    <xf numFmtId="43" fontId="3" fillId="0" borderId="0" xfId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166" fontId="0" fillId="0" borderId="0" xfId="1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6" fontId="16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I38" sqref="I38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54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120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0"/>
  <sheetViews>
    <sheetView topLeftCell="AB1" workbookViewId="0">
      <selection activeCell="BA6" sqref="BA6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44" width="9.140625" style="36" customWidth="1"/>
    <col min="45" max="45" width="9.140625" style="76" customWidth="1"/>
    <col min="46" max="46" width="9.140625" style="36" customWidth="1"/>
    <col min="47" max="47" width="8.85546875" style="20" customWidth="1"/>
    <col min="48" max="48" width="15.140625" style="20" customWidth="1"/>
    <col min="49" max="49" width="12.7109375" style="17" customWidth="1"/>
    <col min="50" max="50" width="9.28515625" style="23"/>
    <col min="51" max="51" width="15" style="23" customWidth="1"/>
    <col min="52" max="52" width="14.42578125" style="2" customWidth="1"/>
    <col min="53" max="53" width="9.28515625" style="2"/>
    <col min="54" max="1060" width="8.5703125"/>
  </cols>
  <sheetData>
    <row r="1" spans="1:53" ht="15.75" x14ac:dyDescent="0.25">
      <c r="A1" s="13" t="e">
        <f>VLOOKUP("area_title",global!$D$2:$E$28,2,0)</f>
        <v>#N/A</v>
      </c>
    </row>
    <row r="2" spans="1:53" ht="16.5" x14ac:dyDescent="0.35">
      <c r="A2" s="12" t="s">
        <v>44</v>
      </c>
      <c r="B2" s="12"/>
    </row>
    <row r="3" spans="1:53" ht="15" customHeight="1" x14ac:dyDescent="0.25">
      <c r="A3" s="11" t="s">
        <v>32</v>
      </c>
      <c r="B3" s="84" t="str">
        <f>VLOOKUP("spanm",global!$D$2:$E$28,2,0)</f>
        <v>Clubmed</v>
      </c>
      <c r="C3" s="8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77"/>
      <c r="AT3" s="34"/>
      <c r="AU3" s="21" t="s">
        <v>31</v>
      </c>
      <c r="AV3" s="83" t="e">
        <f>CONCATENATE(VLOOKUP("tgl1",global!$D$2:$E$8,2,0), " to ", VLOOKUP("tgl2",global!$D$2:$E$8,2,0))</f>
        <v>#N/A</v>
      </c>
      <c r="AW3" s="83"/>
    </row>
    <row r="4" spans="1:53" s="10" customFormat="1" ht="15.75" customHeight="1" x14ac:dyDescent="0.25">
      <c r="A4" s="8"/>
      <c r="B4" s="63"/>
      <c r="C4" s="15"/>
      <c r="D4" s="66"/>
      <c r="E4" s="88" t="s">
        <v>54</v>
      </c>
      <c r="F4" s="89"/>
      <c r="G4" s="88" t="s">
        <v>55</v>
      </c>
      <c r="H4" s="89"/>
      <c r="I4" s="88" t="s">
        <v>56</v>
      </c>
      <c r="J4" s="89"/>
      <c r="K4" s="88" t="s">
        <v>57</v>
      </c>
      <c r="L4" s="89"/>
      <c r="M4" s="88" t="s">
        <v>93</v>
      </c>
      <c r="N4" s="89"/>
      <c r="O4" s="88" t="s">
        <v>95</v>
      </c>
      <c r="P4" s="89"/>
      <c r="Q4" s="88" t="s">
        <v>58</v>
      </c>
      <c r="R4" s="89"/>
      <c r="S4" s="88" t="s">
        <v>94</v>
      </c>
      <c r="T4" s="89"/>
      <c r="U4" s="88" t="s">
        <v>77</v>
      </c>
      <c r="V4" s="89"/>
      <c r="W4" s="88" t="s">
        <v>80</v>
      </c>
      <c r="X4" s="89"/>
      <c r="Y4" s="88" t="s">
        <v>86</v>
      </c>
      <c r="Z4" s="89"/>
      <c r="AA4" s="88" t="s">
        <v>90</v>
      </c>
      <c r="AB4" s="89"/>
      <c r="AC4" s="88" t="s">
        <v>96</v>
      </c>
      <c r="AD4" s="89"/>
      <c r="AE4" s="88" t="s">
        <v>99</v>
      </c>
      <c r="AF4" s="89"/>
      <c r="AG4" s="88" t="s">
        <v>104</v>
      </c>
      <c r="AH4" s="89"/>
      <c r="AI4" s="88" t="s">
        <v>107</v>
      </c>
      <c r="AJ4" s="89"/>
      <c r="AK4" s="88" t="s">
        <v>108</v>
      </c>
      <c r="AL4" s="89"/>
      <c r="AM4" s="88" t="s">
        <v>114</v>
      </c>
      <c r="AN4" s="89"/>
      <c r="AO4" s="88" t="s">
        <v>115</v>
      </c>
      <c r="AP4" s="89"/>
      <c r="AQ4" s="88" t="s">
        <v>113</v>
      </c>
      <c r="AR4" s="89"/>
      <c r="AS4" s="68"/>
      <c r="AT4" s="68"/>
      <c r="AU4" s="60" t="s">
        <v>37</v>
      </c>
      <c r="AV4" s="85" t="s">
        <v>42</v>
      </c>
      <c r="AW4" s="86"/>
      <c r="AX4" s="87"/>
      <c r="AY4" s="24" t="s">
        <v>43</v>
      </c>
      <c r="AZ4" s="22"/>
      <c r="BA4" s="9"/>
    </row>
    <row r="5" spans="1:53" ht="15.75" customHeight="1" x14ac:dyDescent="0.25">
      <c r="A5" s="43" t="s">
        <v>76</v>
      </c>
      <c r="B5" s="64" t="s">
        <v>75</v>
      </c>
      <c r="C5" s="44" t="s">
        <v>35</v>
      </c>
      <c r="D5" s="67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46" t="s">
        <v>36</v>
      </c>
      <c r="AH5" s="45" t="s">
        <v>53</v>
      </c>
      <c r="AI5" s="46" t="s">
        <v>36</v>
      </c>
      <c r="AJ5" s="45" t="s">
        <v>53</v>
      </c>
      <c r="AK5" s="46" t="s">
        <v>36</v>
      </c>
      <c r="AL5" s="45" t="s">
        <v>53</v>
      </c>
      <c r="AM5" s="46" t="s">
        <v>36</v>
      </c>
      <c r="AN5" s="45" t="s">
        <v>53</v>
      </c>
      <c r="AO5" s="46" t="s">
        <v>36</v>
      </c>
      <c r="AP5" s="45" t="s">
        <v>53</v>
      </c>
      <c r="AQ5" s="46" t="s">
        <v>36</v>
      </c>
      <c r="AR5" s="45" t="s">
        <v>53</v>
      </c>
      <c r="AS5" s="75" t="s">
        <v>89</v>
      </c>
      <c r="AT5" s="74" t="s">
        <v>36</v>
      </c>
      <c r="AU5" s="61" t="s">
        <v>38</v>
      </c>
      <c r="AV5" s="47" t="s">
        <v>39</v>
      </c>
      <c r="AW5" s="62" t="s">
        <v>40</v>
      </c>
      <c r="AX5" s="48" t="s">
        <v>41</v>
      </c>
      <c r="AY5" s="49" t="s">
        <v>41</v>
      </c>
      <c r="AZ5" s="50" t="s">
        <v>33</v>
      </c>
    </row>
    <row r="6" spans="1:53" s="6" customFormat="1" ht="12" x14ac:dyDescent="0.2">
      <c r="A6" s="51" t="s">
        <v>19</v>
      </c>
      <c r="B6" s="52" t="s">
        <v>45</v>
      </c>
      <c r="C6" s="53" t="s">
        <v>11</v>
      </c>
      <c r="D6" s="52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54" t="s">
        <v>100</v>
      </c>
      <c r="AF6" s="55" t="s">
        <v>101</v>
      </c>
      <c r="AG6" s="54" t="s">
        <v>102</v>
      </c>
      <c r="AH6" s="55" t="s">
        <v>103</v>
      </c>
      <c r="AI6" s="54" t="s">
        <v>105</v>
      </c>
      <c r="AJ6" s="55" t="s">
        <v>106</v>
      </c>
      <c r="AK6" s="54" t="s">
        <v>109</v>
      </c>
      <c r="AL6" s="55" t="s">
        <v>110</v>
      </c>
      <c r="AM6" s="54" t="s">
        <v>116</v>
      </c>
      <c r="AN6" s="55" t="s">
        <v>117</v>
      </c>
      <c r="AO6" s="54" t="s">
        <v>118</v>
      </c>
      <c r="AP6" s="55" t="s">
        <v>119</v>
      </c>
      <c r="AQ6" s="54" t="s">
        <v>111</v>
      </c>
      <c r="AR6" s="55" t="s">
        <v>112</v>
      </c>
      <c r="AS6" s="78" t="s">
        <v>30</v>
      </c>
      <c r="AT6" s="69" t="s">
        <v>85</v>
      </c>
      <c r="AU6" s="56" t="s">
        <v>46</v>
      </c>
      <c r="AV6" s="57" t="s">
        <v>16</v>
      </c>
      <c r="AW6" s="57" t="s">
        <v>47</v>
      </c>
      <c r="AX6" s="57" t="s">
        <v>48</v>
      </c>
      <c r="AY6" s="58" t="s">
        <v>49</v>
      </c>
      <c r="AZ6" s="59" t="s">
        <v>34</v>
      </c>
      <c r="BA6" s="7" t="s">
        <v>20</v>
      </c>
    </row>
    <row r="7" spans="1:53" s="5" customFormat="1" ht="13.5" thickBot="1" x14ac:dyDescent="0.25">
      <c r="A7" s="4"/>
      <c r="C7" s="16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37"/>
      <c r="AH7" s="38"/>
      <c r="AI7" s="37"/>
      <c r="AJ7" s="38"/>
      <c r="AK7" s="37"/>
      <c r="AL7" s="38"/>
      <c r="AM7" s="37"/>
      <c r="AN7" s="38"/>
      <c r="AO7" s="37"/>
      <c r="AP7" s="38"/>
      <c r="AQ7" s="37"/>
      <c r="AR7" s="38"/>
      <c r="AS7" s="79"/>
      <c r="AT7" s="70"/>
      <c r="AU7" s="25"/>
      <c r="AV7" s="26"/>
      <c r="AW7" s="26"/>
      <c r="AX7" s="26"/>
      <c r="AY7" s="27"/>
      <c r="AZ7" s="18"/>
      <c r="BA7" s="3"/>
    </row>
    <row r="8" spans="1:53" s="5" customFormat="1" ht="18" customHeight="1" thickTop="1" thickBot="1" x14ac:dyDescent="0.25">
      <c r="A8" s="28"/>
      <c r="B8" s="28"/>
      <c r="C8" s="35"/>
      <c r="D8" s="65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T8" si="3">SUM(AA6:AA7)</f>
        <v>0</v>
      </c>
      <c r="AB8" s="40">
        <f t="shared" si="3"/>
        <v>0</v>
      </c>
      <c r="AC8" s="39">
        <f t="shared" ref="AC8:AJ8" si="4">SUM(AC6:AC7)</f>
        <v>0</v>
      </c>
      <c r="AD8" s="40">
        <f t="shared" si="4"/>
        <v>0</v>
      </c>
      <c r="AE8" s="39">
        <f t="shared" si="4"/>
        <v>0</v>
      </c>
      <c r="AF8" s="40">
        <f t="shared" si="4"/>
        <v>0</v>
      </c>
      <c r="AG8" s="39">
        <f t="shared" si="4"/>
        <v>0</v>
      </c>
      <c r="AH8" s="40">
        <f t="shared" si="4"/>
        <v>0</v>
      </c>
      <c r="AI8" s="39">
        <f t="shared" si="4"/>
        <v>0</v>
      </c>
      <c r="AJ8" s="40">
        <f t="shared" si="4"/>
        <v>0</v>
      </c>
      <c r="AK8" s="39">
        <f t="shared" ref="AK8:AP8" si="5">SUM(AK6:AK7)</f>
        <v>0</v>
      </c>
      <c r="AL8" s="40">
        <f t="shared" si="5"/>
        <v>0</v>
      </c>
      <c r="AM8" s="39">
        <f t="shared" si="5"/>
        <v>0</v>
      </c>
      <c r="AN8" s="40">
        <f t="shared" si="5"/>
        <v>0</v>
      </c>
      <c r="AO8" s="39">
        <f t="shared" si="5"/>
        <v>0</v>
      </c>
      <c r="AP8" s="40">
        <f t="shared" si="5"/>
        <v>0</v>
      </c>
      <c r="AQ8" s="39">
        <f t="shared" ref="AQ8:AR8" si="6">SUM(AQ6:AQ7)</f>
        <v>0</v>
      </c>
      <c r="AR8" s="40">
        <f t="shared" si="6"/>
        <v>0</v>
      </c>
      <c r="AS8" s="80">
        <f t="shared" si="3"/>
        <v>0</v>
      </c>
      <c r="AT8" s="40">
        <f t="shared" si="3"/>
        <v>0</v>
      </c>
      <c r="AU8" s="71"/>
      <c r="AV8" s="71">
        <f>SUM(AV6:AV7)</f>
        <v>0</v>
      </c>
      <c r="AW8" s="71">
        <f>SUM(AW6:AW7)</f>
        <v>0</v>
      </c>
      <c r="AX8" s="71">
        <f>SUM(AX6:AX7)</f>
        <v>0</v>
      </c>
      <c r="AY8" s="72">
        <f>SUM(AY6:AY7)</f>
        <v>0</v>
      </c>
      <c r="AZ8" s="73"/>
      <c r="BA8" s="3"/>
    </row>
    <row r="9" spans="1:53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81"/>
      <c r="AT9" s="41"/>
    </row>
    <row r="10" spans="1:53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82"/>
      <c r="AT10" s="42"/>
      <c r="AY10" s="29" t="s">
        <v>51</v>
      </c>
      <c r="AZ10" s="30" t="e">
        <f>VLOOKUP("rpt",global!$D$2:$E$28,2,0)</f>
        <v>#N/A</v>
      </c>
    </row>
  </sheetData>
  <mergeCells count="23">
    <mergeCell ref="Y4:Z4"/>
    <mergeCell ref="AC4:AD4"/>
    <mergeCell ref="AI4:AJ4"/>
    <mergeCell ref="AK4:AL4"/>
    <mergeCell ref="AQ4:AR4"/>
    <mergeCell ref="AM4:AN4"/>
    <mergeCell ref="AO4:AP4"/>
    <mergeCell ref="AV3:AW3"/>
    <mergeCell ref="B3:C3"/>
    <mergeCell ref="AV4:AX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  <mergeCell ref="AE4:AF4"/>
    <mergeCell ref="AG4:AH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2024-10-11T03:16:46Z</dcterms:modified>
</cp:coreProperties>
</file>