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910" yWindow="-135" windowWidth="16380" windowHeight="8190"/>
  </bookViews>
  <sheets>
    <sheet name="global" sheetId="1" r:id="rId1"/>
    <sheet name="retail" sheetId="2" r:id="rId2"/>
  </sheets>
  <calcPr calcId="124519"/>
</workbook>
</file>

<file path=xl/calcChain.xml><?xml version="1.0" encoding="utf-8"?>
<calcChain xmlns="http://schemas.openxmlformats.org/spreadsheetml/2006/main">
  <c r="AF8" i="2"/>
  <c r="AE8"/>
  <c r="AD8" l="1"/>
  <c r="AC8"/>
  <c r="Z8"/>
  <c r="Y8"/>
  <c r="AH8"/>
  <c r="AG8"/>
  <c r="AB8"/>
  <c r="AA8"/>
  <c r="X8" l="1"/>
  <c r="W8"/>
  <c r="V8"/>
  <c r="U8"/>
  <c r="T8"/>
  <c r="S8"/>
  <c r="R8"/>
  <c r="Q8"/>
  <c r="P8"/>
  <c r="O8"/>
  <c r="N8"/>
  <c r="M8"/>
  <c r="L8"/>
  <c r="K8"/>
  <c r="J8"/>
  <c r="I8"/>
  <c r="H8"/>
  <c r="G8"/>
  <c r="F8"/>
  <c r="E8"/>
  <c r="A1" l="1"/>
  <c r="AN10"/>
  <c r="AM8"/>
  <c r="AL8"/>
  <c r="B3"/>
  <c r="AJ3"/>
  <c r="AK8" l="1"/>
  <c r="AJ8"/>
</calcChain>
</file>

<file path=xl/sharedStrings.xml><?xml version="1.0" encoding="utf-8"?>
<sst xmlns="http://schemas.openxmlformats.org/spreadsheetml/2006/main" count="134" uniqueCount="103">
  <si>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</si>
  <si>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</si>
  <si>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</si>
  <si>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</si>
  <si>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</si>
  <si>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</si>
  <si>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</si>
  <si>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</si>
  <si>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</si>
  <si>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</si>
  <si>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</si>
  <si>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</si>
  <si>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</si>
  <si>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</si>
  <si>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</si>
  <si>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</si>
  <si>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</si>
  <si>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</si>
  <si>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</si>
  <si>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</si>
  <si>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</si>
  <si>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</si>
  <si>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</si>
  <si>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</si>
  <si>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</si>
  <si>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</si>
  <si>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</si>
  <si>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</si>
  <si>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</si>
  <si>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</si>
  <si>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</si>
  <si>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</si>
  <si>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</si>
  <si>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</si>
  <si>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</si>
  <si>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</si>
  <si>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</si>
  <si>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</si>
  <si>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</si>
  <si>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</si>
  <si>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</si>
  <si>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</si>
  <si>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</si>
  <si>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</si>
  <si>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</si>
  <si>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</si>
  <si>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</si>
  <si>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</si>
  <si>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</si>
  <si>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</si>
  <si>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</si>
  <si>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</si>
  <si>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</si>
  <si>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</si>
  <si>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Clubmed Kani</t>
  </si>
  <si>
    <t>Is. Hideways</t>
  </si>
  <si>
    <t>Chavana Alidhoo</t>
  </si>
  <si>
    <t>Lily Beach</t>
  </si>
  <si>
    <t>Chavana Rannalhi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</si>
  <si>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</si>
  <si>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</si>
  <si>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</si>
  <si>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</si>
  <si>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</si>
  <si>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</si>
  <si>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</si>
  <si>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</si>
  <si>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</si>
  <si>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</si>
  <si>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</si>
  <si>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</si>
  <si>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</si>
  <si>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</si>
  <si>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</si>
  <si>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</si>
  <si>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Rtl Id</t>
  </si>
  <si>
    <t>No</t>
  </si>
  <si>
    <t>Akiri Spa</t>
  </si>
  <si>
    <t>qty_MDV09</t>
  </si>
  <si>
    <t>amt_MDV09</t>
  </si>
  <si>
    <t>Hudhuranfushi</t>
  </si>
  <si>
    <t>qty_MDV10</t>
  </si>
  <si>
    <t>amt_MDV10</t>
  </si>
  <si>
    <t>Supplier</t>
  </si>
  <si>
    <t>supplier</t>
  </si>
  <si>
    <t>rtl_qty</t>
  </si>
  <si>
    <t>Ellaidhoo</t>
  </si>
  <si>
    <t>qty_MDV11</t>
  </si>
  <si>
    <t>amt_MDV11</t>
  </si>
  <si>
    <t>nGuest</t>
  </si>
  <si>
    <t>Chavana Vadoo</t>
  </si>
  <si>
    <t>amt_MDV12</t>
  </si>
  <si>
    <t>qty_MDV12</t>
  </si>
  <si>
    <t xml:space="preserve">Chavana Dhonveli </t>
  </si>
  <si>
    <t xml:space="preserve">Chavana Meedhupparu </t>
  </si>
  <si>
    <t>Hakuraa huraa</t>
  </si>
  <si>
    <t>Chavana Pearlsand</t>
  </si>
  <si>
    <t>qty_MDV13</t>
  </si>
  <si>
    <t>amt_MDV13</t>
  </si>
  <si>
    <t>Amaya Spa</t>
  </si>
  <si>
    <t>qty_MDV14</t>
  </si>
  <si>
    <t>amt_MDV14</t>
  </si>
  <si>
    <t>A4:AN5, C5D9F1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</si>
</sst>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166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0" fontId="3" fillId="0" borderId="3" xfId="0" applyFont="1" applyBorder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right"/>
    </xf>
    <xf numFmtId="166" fontId="0" fillId="0" borderId="0" xfId="1" applyNumberFormat="1" applyFont="1" applyAlignment="1"/>
    <xf numFmtId="3" fontId="3" fillId="0" borderId="6" xfId="0" applyNumberFormat="1" applyFont="1" applyBorder="1" applyAlignment="1"/>
    <xf numFmtId="4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6" fontId="16" fillId="0" borderId="0" xfId="1" applyNumberFormat="1" applyFont="1" applyAlignment="1"/>
    <xf numFmtId="166" fontId="10" fillId="0" borderId="0" xfId="1" applyNumberFormat="1" applyFont="1" applyAlignment="1"/>
    <xf numFmtId="0" fontId="1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right" vertical="center"/>
    </xf>
    <xf numFmtId="0" fontId="13" fillId="3" borderId="11" xfId="0" applyFont="1" applyFill="1" applyBorder="1" applyAlignment="1" applyProtection="1">
      <alignment horizontal="right" vertical="center"/>
    </xf>
    <xf numFmtId="166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8" fillId="2" borderId="2" xfId="1" applyNumberFormat="1" applyFont="1" applyFill="1" applyBorder="1" applyAlignment="1">
      <alignment horizontal="right"/>
    </xf>
    <xf numFmtId="166" fontId="6" fillId="3" borderId="12" xfId="1" applyNumberFormat="1" applyFont="1" applyFill="1" applyBorder="1" applyAlignment="1" applyProtection="1">
      <alignment horizontal="right" vertical="center"/>
    </xf>
    <xf numFmtId="166" fontId="1" fillId="3" borderId="10" xfId="1" applyNumberFormat="1" applyFont="1" applyFill="1" applyBorder="1" applyAlignment="1" applyProtection="1">
      <alignment horizontal="right" vertical="center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4" fillId="0" borderId="10" xfId="0" applyFont="1" applyBorder="1" applyAlignment="1"/>
    <xf numFmtId="0" fontId="3" fillId="0" borderId="0" xfId="0" applyFont="1" applyAlignment="1"/>
    <xf numFmtId="0" fontId="17" fillId="0" borderId="14" xfId="0" applyFont="1" applyBorder="1" applyAlignment="1">
      <alignment horizontal="right"/>
    </xf>
    <xf numFmtId="0" fontId="8" fillId="2" borderId="2" xfId="0" applyFont="1" applyFill="1" applyBorder="1" applyAlignment="1"/>
    <xf numFmtId="0" fontId="6" fillId="3" borderId="12" xfId="0" applyFont="1" applyFill="1" applyBorder="1" applyAlignment="1" applyProtection="1">
      <alignment vertical="center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4" fillId="2" borderId="15" xfId="0" applyFont="1" applyFill="1" applyBorder="1" applyAlignment="1">
      <alignment horizontal="center"/>
    </xf>
    <xf numFmtId="43" fontId="4" fillId="0" borderId="10" xfId="1" applyNumberFormat="1" applyFont="1" applyBorder="1" applyAlignment="1">
      <alignment horizontal="center"/>
    </xf>
    <xf numFmtId="43" fontId="3" fillId="0" borderId="0" xfId="1" applyNumberFormat="1" applyFont="1" applyAlignment="1">
      <alignment horizontal="center"/>
    </xf>
    <xf numFmtId="39" fontId="5" fillId="0" borderId="14" xfId="1" applyNumberFormat="1" applyFont="1" applyBorder="1" applyAlignment="1" applyProtection="1">
      <alignment horizontal="right"/>
    </xf>
    <xf numFmtId="3" fontId="5" fillId="0" borderId="14" xfId="1" applyNumberFormat="1" applyFont="1" applyBorder="1" applyAlignment="1" applyProtection="1">
      <alignment horizontal="right"/>
    </xf>
    <xf numFmtId="0" fontId="3" fillId="0" borderId="14" xfId="0" applyFont="1" applyBorder="1" applyAlignment="1">
      <alignment horizontal="center"/>
    </xf>
    <xf numFmtId="165" fontId="1" fillId="0" borderId="0" xfId="0" applyNumberFormat="1" applyFont="1" applyBorder="1" applyAlignment="1" applyProtection="1">
      <alignment horizontal="left"/>
    </xf>
    <xf numFmtId="166" fontId="6" fillId="3" borderId="12" xfId="1" applyNumberFormat="1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166" fontId="0" fillId="0" borderId="0" xfId="1" applyNumberFormat="1" applyFont="1" applyAlignment="1">
      <alignment horizontal="center"/>
    </xf>
    <xf numFmtId="165" fontId="1" fillId="0" borderId="0" xfId="0" applyNumberFormat="1" applyFont="1" applyBorder="1" applyAlignment="1" applyProtection="1">
      <alignment horizontal="center"/>
    </xf>
    <xf numFmtId="4" fontId="15" fillId="0" borderId="1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39" fontId="5" fillId="0" borderId="9" xfId="1" applyNumberFormat="1" applyFont="1" applyBorder="1" applyAlignment="1" applyProtection="1">
      <alignment horizontal="center"/>
    </xf>
    <xf numFmtId="166" fontId="16" fillId="0" borderId="0" xfId="1" applyNumberFormat="1" applyFont="1" applyAlignment="1">
      <alignment horizontal="center"/>
    </xf>
    <xf numFmtId="166" fontId="10" fillId="0" borderId="0" xfId="1" applyNumberFormat="1" applyFont="1" applyAlignment="1">
      <alignment horizontal="center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4" xfId="1" applyNumberFormat="1" applyFont="1" applyFill="1" applyBorder="1" applyAlignment="1" applyProtection="1">
      <alignment horizontal="center"/>
    </xf>
    <xf numFmtId="166" fontId="7" fillId="2" borderId="13" xfId="1" applyNumberFormat="1" applyFont="1" applyFill="1" applyBorder="1" applyAlignment="1" applyProtection="1">
      <alignment horizontal="center"/>
    </xf>
    <xf numFmtId="166" fontId="7" fillId="2" borderId="5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tabSelected="1" workbookViewId="0">
      <selection activeCell="D13" sqref="D13"/>
    </sheetView>
  </sheetViews>
  <sheetFormatPr defaultRowHeight="12"/>
  <cols>
    <col min="1" max="1" width="22.5703125" style="31"/>
    <col min="2" max="2" width="16.5703125" style="31"/>
    <col min="3" max="3" width="9.28515625" style="31"/>
    <col min="4" max="4" width="18.7109375" style="31" customWidth="1"/>
    <col min="5" max="5" width="15.42578125" style="31"/>
    <col min="6" max="6" width="1.140625" style="31"/>
    <col min="7" max="7" width="17.7109375" style="31"/>
    <col min="8" max="8" width="22.5703125" style="31"/>
    <col min="9" max="9" width="33.28515625" style="31"/>
    <col min="10" max="10" width="13" style="31"/>
    <col min="11" max="11" width="9.42578125" style="31"/>
    <col min="12" max="12" width="13" style="31"/>
    <col min="13" max="13" width="10.7109375" style="31"/>
    <col min="14" max="15" width="14.140625" style="31"/>
    <col min="16" max="16" width="17.7109375" style="31"/>
    <col min="17" max="17" width="15.42578125" style="31"/>
    <col min="18" max="18" width="19" style="31"/>
    <col min="19" max="19" width="15.42578125" style="31"/>
    <col min="20" max="20" width="19" style="31"/>
    <col min="21" max="21" width="17.7109375" style="31"/>
    <col min="22" max="23" width="9.28515625" style="31"/>
    <col min="24" max="24" width="11.7109375" style="31"/>
    <col min="25" max="1025" width="9.28515625" style="31"/>
    <col min="1026" max="16384" width="9.140625" style="31"/>
  </cols>
  <sheetData>
    <row r="1" spans="1:13">
      <c r="A1" s="31" t="s">
        <v>0</v>
      </c>
      <c r="B1" s="31">
        <v>6</v>
      </c>
      <c r="D1" s="31" t="s">
        <v>1</v>
      </c>
      <c r="G1" s="31" t="s">
        <v>2</v>
      </c>
    </row>
    <row r="2" spans="1:13">
      <c r="A2" s="31" t="s">
        <v>3</v>
      </c>
      <c r="B2" s="31">
        <v>8</v>
      </c>
      <c r="D2" s="32" t="s">
        <v>21</v>
      </c>
      <c r="E2" s="32" t="s">
        <v>22</v>
      </c>
      <c r="F2" s="32"/>
      <c r="G2" s="32" t="s">
        <v>4</v>
      </c>
      <c r="H2" s="32"/>
      <c r="I2" s="32"/>
      <c r="J2" s="32"/>
      <c r="K2" s="32"/>
      <c r="L2" s="32"/>
      <c r="M2" s="32"/>
    </row>
    <row r="3" spans="1:13">
      <c r="A3" s="31" t="s">
        <v>5</v>
      </c>
      <c r="B3" s="31">
        <v>41</v>
      </c>
      <c r="D3" s="31" t="s">
        <v>23</v>
      </c>
      <c r="E3" s="33">
        <v>41068</v>
      </c>
      <c r="F3" s="32"/>
      <c r="G3" s="32" t="s">
        <v>6</v>
      </c>
      <c r="H3" s="32"/>
      <c r="I3" s="32"/>
      <c r="J3" s="32"/>
      <c r="K3" s="32"/>
      <c r="L3" s="32"/>
      <c r="M3" s="32"/>
    </row>
    <row r="4" spans="1:13">
      <c r="A4" s="31" t="s">
        <v>7</v>
      </c>
      <c r="B4" s="31" t="s">
        <v>50</v>
      </c>
      <c r="D4" s="31" t="s">
        <v>24</v>
      </c>
      <c r="G4" s="31" t="s">
        <v>8</v>
      </c>
    </row>
    <row r="5" spans="1:13">
      <c r="A5" s="31" t="s">
        <v>9</v>
      </c>
      <c r="B5" s="31" t="s">
        <v>10</v>
      </c>
      <c r="D5" s="31" t="s">
        <v>25</v>
      </c>
      <c r="G5" s="31" t="s">
        <v>11</v>
      </c>
    </row>
    <row r="6" spans="1:13">
      <c r="A6" s="31" t="s">
        <v>12</v>
      </c>
      <c r="B6" s="31" t="s">
        <v>13</v>
      </c>
      <c r="D6" s="31" t="s">
        <v>26</v>
      </c>
      <c r="E6" s="31" t="s">
        <v>27</v>
      </c>
      <c r="G6" s="31" t="s">
        <v>14</v>
      </c>
    </row>
    <row r="7" spans="1:13">
      <c r="A7" s="31" t="s">
        <v>15</v>
      </c>
      <c r="B7" s="31" t="s">
        <v>102</v>
      </c>
      <c r="D7" s="31" t="s">
        <v>28</v>
      </c>
      <c r="G7" s="31" t="s">
        <v>16</v>
      </c>
    </row>
    <row r="8" spans="1:13">
      <c r="A8" s="31" t="s">
        <v>17</v>
      </c>
      <c r="D8" s="31" t="s">
        <v>29</v>
      </c>
      <c r="G8" s="31" t="s">
        <v>18</v>
      </c>
    </row>
    <row r="9" spans="1:13">
      <c r="D9" s="31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10"/>
  <sheetViews>
    <sheetView workbookViewId="0">
      <selection activeCell="A6" sqref="A6"/>
    </sheetView>
  </sheetViews>
  <sheetFormatPr defaultRowHeight="15"/>
  <cols>
    <col min="1" max="1" width="5.28515625" style="1" customWidth="1"/>
    <col min="2" max="2" width="11" style="14" customWidth="1"/>
    <col min="3" max="3" width="52.85546875" style="19" customWidth="1"/>
    <col min="4" max="4" width="13.5703125" style="36" customWidth="1"/>
    <col min="5" max="5" width="8" style="36" customWidth="1"/>
    <col min="6" max="6" width="9.140625" style="36" customWidth="1"/>
    <col min="7" max="7" width="7" style="36" customWidth="1"/>
    <col min="8" max="8" width="9.140625" style="36" customWidth="1"/>
    <col min="9" max="9" width="7.140625" style="36" customWidth="1"/>
    <col min="10" max="10" width="9.140625" style="36" customWidth="1"/>
    <col min="11" max="11" width="7" style="36" customWidth="1"/>
    <col min="12" max="12" width="9.140625" style="36" customWidth="1"/>
    <col min="13" max="13" width="7" style="36" customWidth="1"/>
    <col min="14" max="14" width="9.140625" style="36" customWidth="1"/>
    <col min="15" max="15" width="7" style="36" customWidth="1"/>
    <col min="16" max="16" width="9.140625" style="36" customWidth="1"/>
    <col min="17" max="17" width="7" style="36" customWidth="1"/>
    <col min="18" max="18" width="9.140625" style="36" customWidth="1"/>
    <col min="19" max="19" width="7" style="36" customWidth="1"/>
    <col min="20" max="32" width="9.140625" style="36" customWidth="1"/>
    <col min="33" max="33" width="9.140625" style="84" customWidth="1"/>
    <col min="34" max="34" width="9.140625" style="36" customWidth="1"/>
    <col min="35" max="35" width="8.85546875" style="20" customWidth="1"/>
    <col min="36" max="36" width="15.140625" style="20" customWidth="1"/>
    <col min="37" max="37" width="12.7109375" style="17" customWidth="1"/>
    <col min="38" max="38" width="9.28515625" style="23"/>
    <col min="39" max="39" width="15" style="23" customWidth="1"/>
    <col min="40" max="40" width="14.42578125" style="2" customWidth="1"/>
    <col min="41" max="41" width="9.28515625" style="2"/>
    <col min="42" max="1048" width="8.5703125"/>
  </cols>
  <sheetData>
    <row r="1" spans="1:41" ht="15.75">
      <c r="A1" s="13" t="e">
        <f>VLOOKUP("area_title",global!$D$2:$E$28,2,0)</f>
        <v>#N/A</v>
      </c>
    </row>
    <row r="2" spans="1:41" ht="16.5">
      <c r="A2" s="12" t="s">
        <v>44</v>
      </c>
      <c r="B2" s="12"/>
    </row>
    <row r="3" spans="1:41" ht="15" customHeight="1">
      <c r="A3" s="11" t="s">
        <v>32</v>
      </c>
      <c r="B3" s="96" t="str">
        <f>VLOOKUP("spanm",global!$D$2:$E$28,2,0)</f>
        <v>Clubmed</v>
      </c>
      <c r="C3" s="96"/>
      <c r="D3" s="67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60"/>
      <c r="V3" s="60"/>
      <c r="W3" s="66"/>
      <c r="X3" s="66"/>
      <c r="Y3" s="81"/>
      <c r="Z3" s="81"/>
      <c r="AA3" s="74"/>
      <c r="AB3" s="74"/>
      <c r="AC3" s="91"/>
      <c r="AD3" s="91"/>
      <c r="AE3" s="92"/>
      <c r="AF3" s="92"/>
      <c r="AG3" s="85"/>
      <c r="AH3" s="73"/>
      <c r="AI3" s="21" t="s">
        <v>31</v>
      </c>
      <c r="AJ3" s="95" t="e">
        <f>CONCATENATE(VLOOKUP("tgl1",global!$D$2:$E$8,2,0), " to ", VLOOKUP("tgl2",global!$D$2:$E$8,2,0))</f>
        <v>#N/A</v>
      </c>
      <c r="AK3" s="95"/>
    </row>
    <row r="4" spans="1:41" s="10" customFormat="1" ht="15.75" customHeight="1">
      <c r="A4" s="8"/>
      <c r="B4" s="64"/>
      <c r="C4" s="15"/>
      <c r="D4" s="71"/>
      <c r="E4" s="93" t="s">
        <v>54</v>
      </c>
      <c r="F4" s="94"/>
      <c r="G4" s="93" t="s">
        <v>55</v>
      </c>
      <c r="H4" s="94"/>
      <c r="I4" s="93" t="s">
        <v>56</v>
      </c>
      <c r="J4" s="94"/>
      <c r="K4" s="93" t="s">
        <v>57</v>
      </c>
      <c r="L4" s="94"/>
      <c r="M4" s="93" t="s">
        <v>93</v>
      </c>
      <c r="N4" s="94"/>
      <c r="O4" s="93" t="s">
        <v>95</v>
      </c>
      <c r="P4" s="94"/>
      <c r="Q4" s="93" t="s">
        <v>58</v>
      </c>
      <c r="R4" s="94"/>
      <c r="S4" s="93" t="s">
        <v>94</v>
      </c>
      <c r="T4" s="94"/>
      <c r="U4" s="93" t="s">
        <v>77</v>
      </c>
      <c r="V4" s="94"/>
      <c r="W4" s="93" t="s">
        <v>80</v>
      </c>
      <c r="X4" s="94"/>
      <c r="Y4" s="93" t="s">
        <v>86</v>
      </c>
      <c r="Z4" s="94"/>
      <c r="AA4" s="93" t="s">
        <v>90</v>
      </c>
      <c r="AB4" s="94"/>
      <c r="AC4" s="93" t="s">
        <v>96</v>
      </c>
      <c r="AD4" s="94"/>
      <c r="AE4" s="93" t="s">
        <v>99</v>
      </c>
      <c r="AF4" s="94"/>
      <c r="AG4" s="75"/>
      <c r="AH4" s="75"/>
      <c r="AI4" s="61" t="s">
        <v>37</v>
      </c>
      <c r="AJ4" s="97" t="s">
        <v>42</v>
      </c>
      <c r="AK4" s="98"/>
      <c r="AL4" s="99"/>
      <c r="AM4" s="24" t="s">
        <v>43</v>
      </c>
      <c r="AN4" s="22"/>
      <c r="AO4" s="9"/>
    </row>
    <row r="5" spans="1:41" ht="15.75" customHeight="1">
      <c r="A5" s="43" t="s">
        <v>76</v>
      </c>
      <c r="B5" s="65" t="s">
        <v>75</v>
      </c>
      <c r="C5" s="44" t="s">
        <v>35</v>
      </c>
      <c r="D5" s="72" t="s">
        <v>83</v>
      </c>
      <c r="E5" s="45" t="s">
        <v>36</v>
      </c>
      <c r="F5" s="45" t="s">
        <v>53</v>
      </c>
      <c r="G5" s="46" t="s">
        <v>36</v>
      </c>
      <c r="H5" s="45" t="s">
        <v>53</v>
      </c>
      <c r="I5" s="46" t="s">
        <v>36</v>
      </c>
      <c r="J5" s="45" t="s">
        <v>53</v>
      </c>
      <c r="K5" s="46" t="s">
        <v>36</v>
      </c>
      <c r="L5" s="45" t="s">
        <v>53</v>
      </c>
      <c r="M5" s="46" t="s">
        <v>36</v>
      </c>
      <c r="N5" s="45" t="s">
        <v>53</v>
      </c>
      <c r="O5" s="46" t="s">
        <v>36</v>
      </c>
      <c r="P5" s="45" t="s">
        <v>53</v>
      </c>
      <c r="Q5" s="46" t="s">
        <v>36</v>
      </c>
      <c r="R5" s="45" t="s">
        <v>53</v>
      </c>
      <c r="S5" s="46" t="s">
        <v>36</v>
      </c>
      <c r="T5" s="45" t="s">
        <v>53</v>
      </c>
      <c r="U5" s="46" t="s">
        <v>36</v>
      </c>
      <c r="V5" s="45" t="s">
        <v>53</v>
      </c>
      <c r="W5" s="46" t="s">
        <v>36</v>
      </c>
      <c r="X5" s="45" t="s">
        <v>53</v>
      </c>
      <c r="Y5" s="46" t="s">
        <v>36</v>
      </c>
      <c r="Z5" s="45" t="s">
        <v>53</v>
      </c>
      <c r="AA5" s="46" t="s">
        <v>36</v>
      </c>
      <c r="AB5" s="45" t="s">
        <v>53</v>
      </c>
      <c r="AC5" s="46" t="s">
        <v>36</v>
      </c>
      <c r="AD5" s="45" t="s">
        <v>53</v>
      </c>
      <c r="AE5" s="46" t="s">
        <v>36</v>
      </c>
      <c r="AF5" s="45" t="s">
        <v>53</v>
      </c>
      <c r="AG5" s="83" t="s">
        <v>89</v>
      </c>
      <c r="AH5" s="82" t="s">
        <v>36</v>
      </c>
      <c r="AI5" s="62" t="s">
        <v>38</v>
      </c>
      <c r="AJ5" s="47" t="s">
        <v>39</v>
      </c>
      <c r="AK5" s="63" t="s">
        <v>40</v>
      </c>
      <c r="AL5" s="48" t="s">
        <v>41</v>
      </c>
      <c r="AM5" s="49" t="s">
        <v>41</v>
      </c>
      <c r="AN5" s="50" t="s">
        <v>33</v>
      </c>
    </row>
    <row r="6" spans="1:41" s="6" customFormat="1" ht="12">
      <c r="A6" s="51" t="s">
        <v>19</v>
      </c>
      <c r="B6" s="52" t="s">
        <v>45</v>
      </c>
      <c r="C6" s="53" t="s">
        <v>11</v>
      </c>
      <c r="D6" s="68" t="s">
        <v>84</v>
      </c>
      <c r="E6" s="54" t="s">
        <v>59</v>
      </c>
      <c r="F6" s="55" t="s">
        <v>60</v>
      </c>
      <c r="G6" s="54" t="s">
        <v>61</v>
      </c>
      <c r="H6" s="55" t="s">
        <v>62</v>
      </c>
      <c r="I6" s="54" t="s">
        <v>63</v>
      </c>
      <c r="J6" s="55" t="s">
        <v>64</v>
      </c>
      <c r="K6" s="54" t="s">
        <v>65</v>
      </c>
      <c r="L6" s="55" t="s">
        <v>66</v>
      </c>
      <c r="M6" s="54" t="s">
        <v>67</v>
      </c>
      <c r="N6" s="55" t="s">
        <v>68</v>
      </c>
      <c r="O6" s="54" t="s">
        <v>69</v>
      </c>
      <c r="P6" s="55" t="s">
        <v>70</v>
      </c>
      <c r="Q6" s="54" t="s">
        <v>71</v>
      </c>
      <c r="R6" s="55" t="s">
        <v>72</v>
      </c>
      <c r="S6" s="54" t="s">
        <v>73</v>
      </c>
      <c r="T6" s="55" t="s">
        <v>74</v>
      </c>
      <c r="U6" s="54" t="s">
        <v>78</v>
      </c>
      <c r="V6" s="55" t="s">
        <v>79</v>
      </c>
      <c r="W6" s="54" t="s">
        <v>81</v>
      </c>
      <c r="X6" s="55" t="s">
        <v>82</v>
      </c>
      <c r="Y6" s="54" t="s">
        <v>87</v>
      </c>
      <c r="Z6" s="55" t="s">
        <v>88</v>
      </c>
      <c r="AA6" s="54" t="s">
        <v>92</v>
      </c>
      <c r="AB6" s="55" t="s">
        <v>91</v>
      </c>
      <c r="AC6" s="54" t="s">
        <v>97</v>
      </c>
      <c r="AD6" s="55" t="s">
        <v>98</v>
      </c>
      <c r="AE6" s="54" t="s">
        <v>100</v>
      </c>
      <c r="AF6" s="55" t="s">
        <v>101</v>
      </c>
      <c r="AG6" s="86" t="s">
        <v>30</v>
      </c>
      <c r="AH6" s="76" t="s">
        <v>85</v>
      </c>
      <c r="AI6" s="56" t="s">
        <v>46</v>
      </c>
      <c r="AJ6" s="57" t="s">
        <v>16</v>
      </c>
      <c r="AK6" s="57" t="s">
        <v>47</v>
      </c>
      <c r="AL6" s="57" t="s">
        <v>48</v>
      </c>
      <c r="AM6" s="58" t="s">
        <v>49</v>
      </c>
      <c r="AN6" s="59" t="s">
        <v>34</v>
      </c>
      <c r="AO6" s="7" t="s">
        <v>20</v>
      </c>
    </row>
    <row r="7" spans="1:41" s="5" customFormat="1" ht="13.5" thickBot="1">
      <c r="A7" s="4"/>
      <c r="C7" s="16"/>
      <c r="D7" s="69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8"/>
      <c r="AA7" s="37"/>
      <c r="AB7" s="38"/>
      <c r="AC7" s="37"/>
      <c r="AD7" s="38"/>
      <c r="AE7" s="37"/>
      <c r="AF7" s="38"/>
      <c r="AG7" s="87"/>
      <c r="AH7" s="77"/>
      <c r="AI7" s="25"/>
      <c r="AJ7" s="26"/>
      <c r="AK7" s="26"/>
      <c r="AL7" s="26"/>
      <c r="AM7" s="27"/>
      <c r="AN7" s="18"/>
      <c r="AO7" s="3"/>
    </row>
    <row r="8" spans="1:41" s="5" customFormat="1" ht="18" customHeight="1" thickTop="1" thickBot="1">
      <c r="A8" s="28"/>
      <c r="B8" s="28"/>
      <c r="C8" s="35"/>
      <c r="D8" s="70" t="s">
        <v>52</v>
      </c>
      <c r="E8" s="39">
        <f t="shared" ref="E8:T8" si="0">SUM(E6:E7)</f>
        <v>0</v>
      </c>
      <c r="F8" s="40">
        <f t="shared" si="0"/>
        <v>0</v>
      </c>
      <c r="G8" s="39">
        <f t="shared" si="0"/>
        <v>0</v>
      </c>
      <c r="H8" s="40">
        <f t="shared" si="0"/>
        <v>0</v>
      </c>
      <c r="I8" s="39">
        <f t="shared" si="0"/>
        <v>0</v>
      </c>
      <c r="J8" s="40">
        <f t="shared" si="0"/>
        <v>0</v>
      </c>
      <c r="K8" s="39">
        <f t="shared" si="0"/>
        <v>0</v>
      </c>
      <c r="L8" s="40">
        <f t="shared" si="0"/>
        <v>0</v>
      </c>
      <c r="M8" s="39">
        <f t="shared" si="0"/>
        <v>0</v>
      </c>
      <c r="N8" s="40">
        <f t="shared" si="0"/>
        <v>0</v>
      </c>
      <c r="O8" s="39">
        <f t="shared" si="0"/>
        <v>0</v>
      </c>
      <c r="P8" s="40">
        <f t="shared" si="0"/>
        <v>0</v>
      </c>
      <c r="Q8" s="39">
        <f t="shared" si="0"/>
        <v>0</v>
      </c>
      <c r="R8" s="40">
        <f t="shared" si="0"/>
        <v>0</v>
      </c>
      <c r="S8" s="39">
        <f t="shared" si="0"/>
        <v>0</v>
      </c>
      <c r="T8" s="40">
        <f t="shared" si="0"/>
        <v>0</v>
      </c>
      <c r="U8" s="39">
        <f t="shared" ref="U8:V8" si="1">SUM(U6:U7)</f>
        <v>0</v>
      </c>
      <c r="V8" s="40">
        <f t="shared" si="1"/>
        <v>0</v>
      </c>
      <c r="W8" s="39">
        <f t="shared" ref="W8:Z8" si="2">SUM(W6:W7)</f>
        <v>0</v>
      </c>
      <c r="X8" s="40">
        <f t="shared" si="2"/>
        <v>0</v>
      </c>
      <c r="Y8" s="39">
        <f t="shared" si="2"/>
        <v>0</v>
      </c>
      <c r="Z8" s="40">
        <f t="shared" si="2"/>
        <v>0</v>
      </c>
      <c r="AA8" s="39">
        <f t="shared" ref="AA8:AH8" si="3">SUM(AA6:AA7)</f>
        <v>0</v>
      </c>
      <c r="AB8" s="40">
        <f t="shared" si="3"/>
        <v>0</v>
      </c>
      <c r="AC8" s="39">
        <f t="shared" ref="AC8:AD8" si="4">SUM(AC6:AC7)</f>
        <v>0</v>
      </c>
      <c r="AD8" s="40">
        <f t="shared" si="4"/>
        <v>0</v>
      </c>
      <c r="AE8" s="39">
        <f t="shared" ref="AE8:AF8" si="5">SUM(AE6:AE7)</f>
        <v>0</v>
      </c>
      <c r="AF8" s="40">
        <f t="shared" si="5"/>
        <v>0</v>
      </c>
      <c r="AG8" s="88">
        <f t="shared" si="3"/>
        <v>0</v>
      </c>
      <c r="AH8" s="40">
        <f t="shared" si="3"/>
        <v>0</v>
      </c>
      <c r="AI8" s="78"/>
      <c r="AJ8" s="78">
        <f>SUM(AJ6:AJ7)</f>
        <v>0</v>
      </c>
      <c r="AK8" s="78">
        <f>SUM(AK6:AK7)</f>
        <v>0</v>
      </c>
      <c r="AL8" s="78">
        <f>SUM(AL6:AL7)</f>
        <v>0</v>
      </c>
      <c r="AM8" s="79">
        <f>SUM(AM6:AM7)</f>
        <v>0</v>
      </c>
      <c r="AN8" s="80"/>
      <c r="AO8" s="3"/>
    </row>
    <row r="9" spans="1:41" ht="15.75" thickTop="1"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89"/>
      <c r="AH9" s="41"/>
    </row>
    <row r="10" spans="1:41"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90"/>
      <c r="AH10" s="42"/>
      <c r="AM10" s="29" t="s">
        <v>51</v>
      </c>
      <c r="AN10" s="30" t="e">
        <f>VLOOKUP("rpt",global!$D$2:$E$28,2,0)</f>
        <v>#N/A</v>
      </c>
    </row>
  </sheetData>
  <mergeCells count="17">
    <mergeCell ref="Y4:Z4"/>
    <mergeCell ref="AC4:AD4"/>
    <mergeCell ref="AE4:AF4"/>
    <mergeCell ref="AJ3:AK3"/>
    <mergeCell ref="B3:C3"/>
    <mergeCell ref="AJ4:AL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AA4:AB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2017-11-14T08:27:56Z</dcterms:modified>
</cp:coreProperties>
</file>