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8_{BF2B04F7-C4F2-4DBC-AD40-3DB453EBCFF5}" xr6:coauthVersionLast="47" xr6:coauthVersionMax="47" xr10:uidLastSave="{00000000-0000-0000-0000-000000000000}"/>
  <bookViews>
    <workbookView xWindow="5580" yWindow="2400" windowWidth="21600" windowHeight="11385" xr2:uid="{00000000-000D-0000-FFFF-FFFF00000000}"/>
  </bookViews>
  <sheets>
    <sheet name="global" sheetId="1" r:id="rId1"/>
    <sheet name="retai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8" i="2" l="1"/>
  <c r="AE8" i="2"/>
  <c r="AG8" i="2"/>
  <c r="AH8" i="2"/>
  <c r="AB8" i="2"/>
  <c r="AA8" i="2"/>
  <c r="Z8" i="2"/>
  <c r="Y8" i="2"/>
  <c r="AD8" i="2"/>
  <c r="AC8" i="2"/>
  <c r="V8" i="2"/>
  <c r="U8" i="2"/>
  <c r="X8" i="2" l="1"/>
  <c r="W8" i="2"/>
  <c r="R8" i="2" l="1"/>
  <c r="Q8" i="2"/>
  <c r="T8" i="2"/>
  <c r="S8" i="2"/>
  <c r="P8" i="2" l="1"/>
  <c r="O8" i="2"/>
  <c r="N8" i="2"/>
  <c r="M8" i="2"/>
  <c r="L8" i="2"/>
  <c r="K8" i="2"/>
  <c r="J8" i="2"/>
  <c r="I8" i="2"/>
  <c r="H8" i="2"/>
  <c r="G8" i="2"/>
  <c r="F8" i="2"/>
  <c r="E8" i="2"/>
  <c r="A1" i="2" l="1"/>
  <c r="AL10" i="2"/>
  <c r="AM8" i="2"/>
  <c r="AL8" i="2"/>
  <c r="B3" i="2"/>
  <c r="AH3" i="2"/>
  <c r="AK8" i="2" l="1"/>
  <c r="AJ8" i="2"/>
</calcChain>
</file>

<file path=xl/sharedStrings.xml><?xml version="1.0" encoding="utf-8"?>
<sst xmlns="http://schemas.openxmlformats.org/spreadsheetml/2006/main" count="134" uniqueCount="103">
  <si>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</si>
  <si>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</si>
  <si>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</si>
  <si>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</si>
  <si>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</si>
  <si>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</si>
  <si>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</si>
  <si>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</si>
  <si>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</si>
  <si>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</si>
  <si>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</si>
  <si>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</si>
  <si>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</si>
  <si>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</si>
  <si>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</si>
  <si>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</si>
  <si>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</si>
  <si>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</si>
  <si>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</si>
  <si>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</si>
  <si>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</si>
  <si>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</si>
  <si>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</si>
  <si>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</si>
  <si>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</si>
  <si>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</si>
  <si>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</si>
  <si>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</si>
  <si>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</si>
  <si>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</si>
  <si>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</si>
  <si>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</si>
  <si>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</si>
  <si>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</si>
  <si>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</si>
  <si>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</si>
  <si>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</si>
  <si>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</si>
  <si>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</si>
  <si>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</si>
  <si>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</si>
  <si>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</si>
  <si>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</si>
  <si>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</si>
  <si>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</si>
  <si>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</si>
  <si>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</si>
  <si>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</si>
  <si>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</si>
  <si>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</si>
  <si>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</si>
  <si>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</si>
  <si>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</si>
  <si>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</si>
  <si>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Chavana Rannalhi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</si>
  <si>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</si>
  <si>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</si>
  <si>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</si>
  <si>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</si>
  <si>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</si>
  <si>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</si>
  <si>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</si>
  <si>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</si>
  <si>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</si>
  <si>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</si>
  <si>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</si>
  <si>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</si>
  <si>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</si>
  <si>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</si>
  <si>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</si>
  <si>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</si>
  <si>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</si>
  <si>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</si>
  <si>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</si>
  <si>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</si>
  <si>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</si>
  <si>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</si>
  <si>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</si>
  <si>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</si>
  <si>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</si>
  <si>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</si>
  <si>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</si>
  <si>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</si>
  <si>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</si>
  <si>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qty_MDV16</t>
  </si>
  <si>
    <t>amt_MDV16</t>
  </si>
  <si>
    <t>Cinnamon Velifushi</t>
  </si>
  <si>
    <t>Hulhule Island</t>
  </si>
  <si>
    <t>qty_MDV17</t>
  </si>
  <si>
    <t>amt_MDV17</t>
  </si>
  <si>
    <t>qty_MDV20</t>
  </si>
  <si>
    <t>amt_MDV20</t>
  </si>
  <si>
    <t>Barcelo</t>
  </si>
  <si>
    <t>Madifushi Private Island</t>
  </si>
  <si>
    <t>Nooe Kunaavashi</t>
  </si>
  <si>
    <t>qty_MDV18</t>
  </si>
  <si>
    <t>amt_MDV18</t>
  </si>
  <si>
    <t>qty_MDV19</t>
  </si>
  <si>
    <t>amt_MDV19</t>
  </si>
  <si>
    <t>Nasandhura</t>
  </si>
  <si>
    <t>qty_MDV21</t>
  </si>
  <si>
    <t>amt_MDV21</t>
  </si>
  <si>
    <t>A4:AN5,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</si>
</sst>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/>
    <xf numFmtId="4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0" fontId="17" fillId="0" borderId="14" xfId="0" applyFont="1" applyBorder="1" applyAlignment="1">
      <alignment horizontal="right"/>
    </xf>
    <xf numFmtId="0" fontId="8" fillId="2" borderId="2" xfId="0" applyFont="1" applyFill="1" applyBorder="1"/>
    <xf numFmtId="0" fontId="6" fillId="3" borderId="12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/>
    </xf>
    <xf numFmtId="43" fontId="4" fillId="0" borderId="10" xfId="1" applyFont="1" applyBorder="1" applyAlignment="1">
      <alignment horizontal="center"/>
    </xf>
    <xf numFmtId="43" fontId="3" fillId="0" borderId="0" xfId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166" fontId="0" fillId="0" borderId="0" xfId="1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6" fontId="16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D14" sqref="D14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40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102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0"/>
  <sheetViews>
    <sheetView topLeftCell="V1" workbookViewId="0">
      <selection activeCell="E1" sqref="E1:L1048576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7" style="36" customWidth="1"/>
    <col min="6" max="6" width="9.140625" style="36" customWidth="1"/>
    <col min="7" max="7" width="7" style="36" customWidth="1"/>
    <col min="8" max="8" width="9.140625" style="36" customWidth="1"/>
    <col min="9" max="9" width="7" style="36" customWidth="1"/>
    <col min="10" max="10" width="9.140625" style="36" customWidth="1"/>
    <col min="11" max="11" width="7" style="36" customWidth="1"/>
    <col min="12" max="30" width="9.140625" style="36" customWidth="1"/>
    <col min="31" max="31" width="9.140625" style="76" customWidth="1"/>
    <col min="32" max="32" width="9.140625" style="36" customWidth="1"/>
    <col min="33" max="33" width="8.85546875" style="20" customWidth="1"/>
    <col min="34" max="34" width="15.140625" style="20" customWidth="1"/>
    <col min="35" max="35" width="12.7109375" style="17" customWidth="1"/>
    <col min="36" max="36" width="9.28515625" style="23"/>
    <col min="37" max="37" width="15" style="23" customWidth="1"/>
    <col min="38" max="38" width="14.42578125" style="2" customWidth="1"/>
    <col min="39" max="39" width="9.28515625" style="2"/>
    <col min="40" max="1046" width="8.5703125"/>
  </cols>
  <sheetData>
    <row r="1" spans="1:41" ht="15.75" x14ac:dyDescent="0.25">
      <c r="A1" s="13" t="e">
        <f>VLOOKUP("area_title",global!$D$2:$E$28,2,0)</f>
        <v>#N/A</v>
      </c>
    </row>
    <row r="2" spans="1:41" ht="16.5" x14ac:dyDescent="0.35">
      <c r="A2" s="12" t="s">
        <v>44</v>
      </c>
      <c r="B2" s="12"/>
    </row>
    <row r="3" spans="1:41" ht="15" customHeight="1" x14ac:dyDescent="0.25">
      <c r="A3" s="11" t="s">
        <v>32</v>
      </c>
      <c r="B3" s="86" t="str">
        <f>VLOOKUP("spanm",global!$D$2:$E$28,2,0)</f>
        <v>Clubmed</v>
      </c>
      <c r="C3" s="86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77"/>
      <c r="AF3" s="34"/>
      <c r="AG3" s="21" t="s">
        <v>31</v>
      </c>
      <c r="AH3" s="85" t="e">
        <f>CONCATENATE(VLOOKUP("tgl1",global!$D$2:$E$8,2,0), " to ", VLOOKUP("tgl2",global!$D$2:$E$8,2,0))</f>
        <v>#N/A</v>
      </c>
      <c r="AI3" s="85"/>
    </row>
    <row r="4" spans="1:41" s="10" customFormat="1" ht="15.75" customHeight="1" x14ac:dyDescent="0.25">
      <c r="A4" s="8"/>
      <c r="B4" s="63"/>
      <c r="C4" s="15"/>
      <c r="D4" s="66"/>
      <c r="E4" s="83" t="s">
        <v>81</v>
      </c>
      <c r="F4" s="84"/>
      <c r="G4" s="83" t="s">
        <v>83</v>
      </c>
      <c r="H4" s="84"/>
      <c r="I4" s="83" t="s">
        <v>54</v>
      </c>
      <c r="J4" s="84"/>
      <c r="K4" s="83" t="s">
        <v>82</v>
      </c>
      <c r="L4" s="84"/>
      <c r="M4" s="83" t="s">
        <v>65</v>
      </c>
      <c r="N4" s="84"/>
      <c r="O4" s="83" t="s">
        <v>68</v>
      </c>
      <c r="P4" s="84"/>
      <c r="Q4" s="83" t="s">
        <v>74</v>
      </c>
      <c r="R4" s="84"/>
      <c r="S4" s="83" t="s">
        <v>78</v>
      </c>
      <c r="T4" s="84"/>
      <c r="U4" s="83" t="s">
        <v>86</v>
      </c>
      <c r="V4" s="84"/>
      <c r="W4" s="83" t="s">
        <v>87</v>
      </c>
      <c r="X4" s="84"/>
      <c r="Y4" s="83" t="s">
        <v>93</v>
      </c>
      <c r="Z4" s="84"/>
      <c r="AA4" s="83" t="s">
        <v>94</v>
      </c>
      <c r="AB4" s="84"/>
      <c r="AC4" s="83" t="s">
        <v>92</v>
      </c>
      <c r="AD4" s="84"/>
      <c r="AE4" s="83" t="s">
        <v>99</v>
      </c>
      <c r="AF4" s="84"/>
      <c r="AG4" s="68"/>
      <c r="AH4" s="68"/>
      <c r="AI4" s="60" t="s">
        <v>37</v>
      </c>
      <c r="AJ4" s="87" t="s">
        <v>42</v>
      </c>
      <c r="AK4" s="88"/>
      <c r="AL4" s="89"/>
      <c r="AM4" s="24" t="s">
        <v>43</v>
      </c>
      <c r="AN4" s="22"/>
      <c r="AO4" s="9"/>
    </row>
    <row r="5" spans="1:41" ht="15.75" customHeight="1" x14ac:dyDescent="0.25">
      <c r="A5" s="43" t="s">
        <v>64</v>
      </c>
      <c r="B5" s="64" t="s">
        <v>63</v>
      </c>
      <c r="C5" s="44" t="s">
        <v>35</v>
      </c>
      <c r="D5" s="67" t="s">
        <v>71</v>
      </c>
      <c r="E5" s="46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75" t="s">
        <v>77</v>
      </c>
      <c r="AH5" s="74" t="s">
        <v>36</v>
      </c>
      <c r="AI5" s="61" t="s">
        <v>38</v>
      </c>
      <c r="AJ5" s="47" t="s">
        <v>39</v>
      </c>
      <c r="AK5" s="62" t="s">
        <v>40</v>
      </c>
      <c r="AL5" s="48" t="s">
        <v>41</v>
      </c>
      <c r="AM5" s="49" t="s">
        <v>41</v>
      </c>
      <c r="AN5" s="50" t="s">
        <v>33</v>
      </c>
      <c r="AO5" s="2"/>
    </row>
    <row r="6" spans="1:41" s="6" customFormat="1" ht="12" x14ac:dyDescent="0.2">
      <c r="A6" s="51" t="s">
        <v>19</v>
      </c>
      <c r="B6" s="52" t="s">
        <v>45</v>
      </c>
      <c r="C6" s="53" t="s">
        <v>11</v>
      </c>
      <c r="D6" s="52" t="s">
        <v>72</v>
      </c>
      <c r="E6" s="54" t="s">
        <v>55</v>
      </c>
      <c r="F6" s="55" t="s">
        <v>56</v>
      </c>
      <c r="G6" s="54" t="s">
        <v>57</v>
      </c>
      <c r="H6" s="55" t="s">
        <v>58</v>
      </c>
      <c r="I6" s="54" t="s">
        <v>59</v>
      </c>
      <c r="J6" s="55" t="s">
        <v>60</v>
      </c>
      <c r="K6" s="54" t="s">
        <v>61</v>
      </c>
      <c r="L6" s="55" t="s">
        <v>62</v>
      </c>
      <c r="M6" s="54" t="s">
        <v>66</v>
      </c>
      <c r="N6" s="55" t="s">
        <v>67</v>
      </c>
      <c r="O6" s="54" t="s">
        <v>69</v>
      </c>
      <c r="P6" s="55" t="s">
        <v>70</v>
      </c>
      <c r="Q6" s="54" t="s">
        <v>75</v>
      </c>
      <c r="R6" s="55" t="s">
        <v>76</v>
      </c>
      <c r="S6" s="54" t="s">
        <v>80</v>
      </c>
      <c r="T6" s="55" t="s">
        <v>79</v>
      </c>
      <c r="U6" s="54" t="s">
        <v>84</v>
      </c>
      <c r="V6" s="55" t="s">
        <v>85</v>
      </c>
      <c r="W6" s="54" t="s">
        <v>88</v>
      </c>
      <c r="X6" s="55" t="s">
        <v>89</v>
      </c>
      <c r="Y6" s="54" t="s">
        <v>95</v>
      </c>
      <c r="Z6" s="55" t="s">
        <v>96</v>
      </c>
      <c r="AA6" s="54" t="s">
        <v>97</v>
      </c>
      <c r="AB6" s="55" t="s">
        <v>98</v>
      </c>
      <c r="AC6" s="54" t="s">
        <v>90</v>
      </c>
      <c r="AD6" s="55" t="s">
        <v>91</v>
      </c>
      <c r="AE6" s="54" t="s">
        <v>100</v>
      </c>
      <c r="AF6" s="55" t="s">
        <v>101</v>
      </c>
      <c r="AG6" s="78" t="s">
        <v>30</v>
      </c>
      <c r="AH6" s="69" t="s">
        <v>73</v>
      </c>
      <c r="AI6" s="56" t="s">
        <v>46</v>
      </c>
      <c r="AJ6" s="57" t="s">
        <v>16</v>
      </c>
      <c r="AK6" s="57" t="s">
        <v>47</v>
      </c>
      <c r="AL6" s="57" t="s">
        <v>48</v>
      </c>
      <c r="AM6" s="58" t="s">
        <v>49</v>
      </c>
      <c r="AN6" s="59" t="s">
        <v>34</v>
      </c>
      <c r="AO6" s="7" t="s">
        <v>20</v>
      </c>
    </row>
    <row r="7" spans="1:41" s="5" customFormat="1" ht="13.5" thickBot="1" x14ac:dyDescent="0.25">
      <c r="A7" s="4"/>
      <c r="C7" s="16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79"/>
      <c r="AH7" s="70"/>
      <c r="AI7" s="25"/>
      <c r="AJ7" s="26"/>
      <c r="AK7" s="26"/>
      <c r="AL7" s="26"/>
      <c r="AM7" s="27"/>
      <c r="AN7" s="18"/>
      <c r="AO7" s="3"/>
    </row>
    <row r="8" spans="1:41" s="5" customFormat="1" ht="18" customHeight="1" thickTop="1" thickBot="1" x14ac:dyDescent="0.25">
      <c r="A8" s="28"/>
      <c r="B8" s="28"/>
      <c r="C8" s="35"/>
      <c r="D8" s="65" t="s">
        <v>52</v>
      </c>
      <c r="E8" s="39">
        <f t="shared" ref="E8:L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ref="M8:N8" si="1">SUM(M6:M7)</f>
        <v>0</v>
      </c>
      <c r="N8" s="40">
        <f t="shared" si="1"/>
        <v>0</v>
      </c>
      <c r="O8" s="39">
        <f t="shared" ref="O8:R8" si="2">SUM(O6:O7)</f>
        <v>0</v>
      </c>
      <c r="P8" s="40">
        <f t="shared" si="2"/>
        <v>0</v>
      </c>
      <c r="Q8" s="39">
        <f t="shared" si="2"/>
        <v>0</v>
      </c>
      <c r="R8" s="40">
        <f t="shared" si="2"/>
        <v>0</v>
      </c>
      <c r="S8" s="39">
        <f t="shared" ref="S8:AH8" si="3">SUM(S6:S7)</f>
        <v>0</v>
      </c>
      <c r="T8" s="40">
        <f t="shared" si="3"/>
        <v>0</v>
      </c>
      <c r="U8" s="39">
        <f t="shared" ref="U8:V8" si="4">SUM(U6:U7)</f>
        <v>0</v>
      </c>
      <c r="V8" s="40">
        <f t="shared" si="4"/>
        <v>0</v>
      </c>
      <c r="W8" s="39">
        <f t="shared" ref="W8:AB8" si="5">SUM(W6:W7)</f>
        <v>0</v>
      </c>
      <c r="X8" s="40">
        <f t="shared" si="5"/>
        <v>0</v>
      </c>
      <c r="Y8" s="39">
        <f t="shared" si="5"/>
        <v>0</v>
      </c>
      <c r="Z8" s="40">
        <f t="shared" si="5"/>
        <v>0</v>
      </c>
      <c r="AA8" s="39">
        <f t="shared" si="5"/>
        <v>0</v>
      </c>
      <c r="AB8" s="40">
        <f t="shared" si="5"/>
        <v>0</v>
      </c>
      <c r="AC8" s="39">
        <f t="shared" ref="AC8:AD8" si="6">SUM(AC6:AC7)</f>
        <v>0</v>
      </c>
      <c r="AD8" s="40">
        <f t="shared" si="6"/>
        <v>0</v>
      </c>
      <c r="AE8" s="39">
        <f t="shared" ref="AE8:AF8" si="7">SUM(AE6:AE7)</f>
        <v>0</v>
      </c>
      <c r="AF8" s="40">
        <f t="shared" si="7"/>
        <v>0</v>
      </c>
      <c r="AG8" s="80">
        <f t="shared" si="3"/>
        <v>0</v>
      </c>
      <c r="AH8" s="40">
        <f t="shared" si="3"/>
        <v>0</v>
      </c>
      <c r="AI8" s="71"/>
      <c r="AJ8" s="71">
        <f>SUM(AJ6:AJ7)</f>
        <v>0</v>
      </c>
      <c r="AK8" s="71">
        <f>SUM(AK6:AK7)</f>
        <v>0</v>
      </c>
      <c r="AL8" s="71">
        <f>SUM(AL6:AL7)</f>
        <v>0</v>
      </c>
      <c r="AM8" s="72">
        <f>SUM(AM6:AM7)</f>
        <v>0</v>
      </c>
      <c r="AN8" s="73"/>
      <c r="AO8" s="3"/>
    </row>
    <row r="9" spans="1:41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81"/>
      <c r="AF9" s="41"/>
    </row>
    <row r="10" spans="1:41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82"/>
      <c r="AF10" s="42"/>
      <c r="AK10" s="29" t="s">
        <v>51</v>
      </c>
      <c r="AL10" s="30" t="e">
        <f>VLOOKUP("rpt",global!$D$2:$E$28,2,0)</f>
        <v>#N/A</v>
      </c>
    </row>
  </sheetData>
  <mergeCells count="17">
    <mergeCell ref="AE4:AF4"/>
    <mergeCell ref="AH3:AI3"/>
    <mergeCell ref="B3:C3"/>
    <mergeCell ref="AJ4:AL4"/>
    <mergeCell ref="E4:F4"/>
    <mergeCell ref="G4:H4"/>
    <mergeCell ref="I4:J4"/>
    <mergeCell ref="K4:L4"/>
    <mergeCell ref="M4:N4"/>
    <mergeCell ref="O4:P4"/>
    <mergeCell ref="S4:T4"/>
    <mergeCell ref="Q4:R4"/>
    <mergeCell ref="U4:V4"/>
    <mergeCell ref="W4:X4"/>
    <mergeCell ref="AC4:AD4"/>
    <mergeCell ref="Y4:Z4"/>
    <mergeCell ref="AA4:AB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2025-05-08T00:24:28Z</dcterms:modified>
</cp:coreProperties>
</file>