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treatment" sheetId="2" r:id="rId2"/>
  </sheets>
  <calcPr calcId="124519"/>
</workbook>
</file>

<file path=xl/calcChain.xml><?xml version="1.0" encoding="utf-8"?>
<calcChain xmlns="http://schemas.openxmlformats.org/spreadsheetml/2006/main">
  <c r="Z8" i="2"/>
  <c r="Y8"/>
  <c r="AA8"/>
  <c r="X8"/>
  <c r="W8"/>
  <c r="V8"/>
  <c r="U8"/>
  <c r="R8"/>
  <c r="Q8"/>
  <c r="L8"/>
  <c r="K8"/>
  <c r="N8"/>
  <c r="M8"/>
  <c r="P8"/>
  <c r="O8"/>
  <c r="T8"/>
  <c r="S8"/>
  <c r="J8"/>
  <c r="I8"/>
  <c r="H8"/>
  <c r="G8"/>
  <c r="F8"/>
  <c r="AD9" s="1"/>
  <c r="E8"/>
  <c r="AB9" l="1"/>
  <c r="AI11"/>
  <c r="B3"/>
  <c r="A1"/>
  <c r="AH8" l="1"/>
  <c r="AG8"/>
  <c r="AF8"/>
  <c r="AD3"/>
  <c r="AB8" l="1"/>
  <c r="AE8"/>
  <c r="AD8"/>
</calcChain>
</file>

<file path=xl/sharedStrings.xml><?xml version="1.0" encoding="utf-8"?>
<sst xmlns="http://schemas.openxmlformats.org/spreadsheetml/2006/main" count="125" uniqueCount="100">
  <si>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</si>
  <si>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</si>
  <si>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</si>
  <si>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</si>
  <si>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</si>
  <si>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</si>
  <si>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</si>
  <si>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</si>
  <si>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</si>
  <si>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</si>
  <si>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</si>
  <si>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</si>
  <si>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</si>
  <si>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</si>
  <si>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</si>
  <si>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</si>
  <si>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</si>
  <si>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</si>
  <si>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</si>
  <si>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</si>
  <si>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</si>
  <si>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</si>
  <si>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</si>
  <si>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</si>
  <si>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</si>
  <si>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</si>
  <si>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</si>
  <si>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</si>
  <si>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</si>
  <si>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</si>
  <si>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</si>
  <si>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</si>
  <si>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</si>
  <si>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</si>
  <si>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</si>
  <si>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</si>
  <si>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</si>
  <si>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</si>
  <si>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</si>
  <si>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</si>
  <si>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</si>
  <si>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</si>
  <si>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</si>
  <si>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</si>
  <si>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</si>
  <si>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</si>
  <si>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</si>
  <si>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</si>
  <si>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</si>
  <si>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</si>
  <si>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</si>
  <si>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</si>
  <si>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</si>
  <si>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</si>
  <si>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</si>
  <si>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</si>
  <si>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</si>
  <si>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</si>
  <si>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</si>
  <si>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</si>
  <si>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</si>
  <si>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</si>
  <si>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</si>
  <si>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</si>
  <si>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Tr Id</t>
  </si>
  <si>
    <t>Guest</t>
  </si>
  <si>
    <t>qty_MVN01</t>
  </si>
  <si>
    <t>amt_MVN01</t>
  </si>
  <si>
    <t>qty_MVN02</t>
  </si>
  <si>
    <t>amt_MVN02</t>
  </si>
  <si>
    <t>qty_MVN03</t>
  </si>
  <si>
    <t>amt_MVN03</t>
  </si>
  <si>
    <t>qty_MVN04</t>
  </si>
  <si>
    <t>amt_MVN04</t>
  </si>
  <si>
    <t>qty_MVN05</t>
  </si>
  <si>
    <t>amt_MVN05</t>
  </si>
  <si>
    <t>qty_MVN06</t>
  </si>
  <si>
    <t>amt_MVN06</t>
  </si>
  <si>
    <t>qty_MVN07</t>
  </si>
  <si>
    <t>amt_MVN07</t>
  </si>
  <si>
    <t>qty_MVN08</t>
  </si>
  <si>
    <t>amt_MVN08</t>
  </si>
  <si>
    <t>qty_MVN09</t>
  </si>
  <si>
    <t>amt_MVN09</t>
  </si>
  <si>
    <t>qty_MVN10</t>
  </si>
  <si>
    <t>amt_MVN10</t>
  </si>
  <si>
    <t>qty_MVN11</t>
  </si>
  <si>
    <t>amt_MVN11</t>
  </si>
  <si>
    <t>A4:AI5, C5D9F1</t>
  </si>
  <si>
    <t>Nha Trang Bay</t>
  </si>
  <si>
    <t>Nha Trang Resort</t>
  </si>
  <si>
    <t xml:space="preserve"> Nha Trang Golfland</t>
  </si>
  <si>
    <t>Nha Trang Long Beach</t>
  </si>
  <si>
    <t xml:space="preserve"> Danang Resort and Villas</t>
  </si>
  <si>
    <t xml:space="preserve"> Danang Ocean Resort and Villas</t>
  </si>
  <si>
    <t xml:space="preserve"> Hoi An Resort and Villas</t>
  </si>
  <si>
    <t xml:space="preserve"> Phu Quoc Resort</t>
  </si>
  <si>
    <t xml:space="preserve"> Phu Quoc Oasis</t>
  </si>
  <si>
    <t>PQ Ocean Resort and Villas</t>
  </si>
  <si>
    <t xml:space="preserve">PQ Paradise Resort and Villas 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</si>
</sst>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 applyProtection="1">
      <alignment horizontal="right"/>
    </xf>
    <xf numFmtId="164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5" fillId="2" borderId="15" xfId="0" applyFont="1" applyFill="1" applyBorder="1" applyAlignment="1">
      <alignment horizontal="center"/>
    </xf>
    <xf numFmtId="165" fontId="1" fillId="0" borderId="0" xfId="0" applyNumberFormat="1" applyFont="1" applyBorder="1" applyAlignment="1" applyProtection="1">
      <alignment horizontal="center"/>
    </xf>
    <xf numFmtId="0" fontId="10" fillId="3" borderId="9" xfId="0" applyFont="1" applyFill="1" applyBorder="1" applyAlignment="1" applyProtection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6" fontId="16" fillId="0" borderId="0" xfId="1" applyNumberFormat="1" applyFont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workbookViewId="0">
      <selection activeCell="B4" sqref="B4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35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53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88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13"/>
  <sheetViews>
    <sheetView tabSelected="1" topLeftCell="K1" workbookViewId="0">
      <selection activeCell="W5" sqref="W5"/>
    </sheetView>
  </sheetViews>
  <sheetFormatPr defaultRowHeight="1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20" width="12.140625" style="40" customWidth="1"/>
    <col min="21" max="22" width="12" style="40" customWidth="1"/>
    <col min="23" max="24" width="13.7109375" style="40" customWidth="1"/>
    <col min="25" max="26" width="12.5703125" style="40" customWidth="1"/>
    <col min="27" max="27" width="9.140625" style="32" customWidth="1"/>
    <col min="28" max="28" width="9.5703125" style="32" customWidth="1"/>
    <col min="29" max="29" width="8.85546875" style="18" customWidth="1"/>
    <col min="30" max="30" width="15.140625" style="18" customWidth="1"/>
    <col min="31" max="31" width="12.7109375" style="16" customWidth="1"/>
    <col min="32" max="32" width="12.7109375" style="22" customWidth="1"/>
    <col min="33" max="33" width="9.28515625" style="21"/>
    <col min="34" max="34" width="13.42578125" style="21" customWidth="1"/>
    <col min="35" max="35" width="14.42578125" style="2" customWidth="1"/>
    <col min="36" max="36" width="9.28515625" style="2"/>
    <col min="37" max="1043" width="8.5703125"/>
  </cols>
  <sheetData>
    <row r="1" spans="1:36" ht="15.75">
      <c r="A1" s="14" t="str">
        <f>VLOOKUP("area_title",global!$D$2:$E$80,2,0)</f>
        <v>Mandaraspa Indonesia</v>
      </c>
    </row>
    <row r="2" spans="1:36" ht="16.5">
      <c r="A2" s="13" t="s">
        <v>35</v>
      </c>
      <c r="B2" s="13"/>
    </row>
    <row r="3" spans="1:36" ht="15" customHeight="1">
      <c r="A3" s="12" t="s">
        <v>32</v>
      </c>
      <c r="B3" s="120" t="str">
        <f>VLOOKUP("spanm",global!$D$2:$E$80,2,0)</f>
        <v>Clubmed</v>
      </c>
      <c r="C3" s="12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99"/>
      <c r="V3" s="99"/>
      <c r="W3" s="109"/>
      <c r="X3" s="109"/>
      <c r="Y3" s="110"/>
      <c r="Z3" s="110"/>
      <c r="AA3" s="112"/>
      <c r="AB3" s="33"/>
      <c r="AC3" s="19" t="s">
        <v>31</v>
      </c>
      <c r="AD3" s="119" t="e">
        <f>CONCATENATE(VLOOKUP("tgl1",global!$D$2:$E$8,2,0), " to ", VLOOKUP("tgl2",global!$D$2:$E$8,2,0))</f>
        <v>#N/A</v>
      </c>
      <c r="AE3" s="119"/>
      <c r="AF3" s="23"/>
    </row>
    <row r="4" spans="1:36" s="11" customFormat="1" ht="15.75" customHeight="1">
      <c r="A4" s="9"/>
      <c r="B4" s="100"/>
      <c r="C4" s="102"/>
      <c r="D4" s="41"/>
      <c r="E4" s="117" t="s">
        <v>89</v>
      </c>
      <c r="F4" s="118"/>
      <c r="G4" s="117" t="s">
        <v>90</v>
      </c>
      <c r="H4" s="118"/>
      <c r="I4" s="117" t="s">
        <v>91</v>
      </c>
      <c r="J4" s="118"/>
      <c r="K4" s="117" t="s">
        <v>92</v>
      </c>
      <c r="L4" s="118"/>
      <c r="M4" s="117" t="s">
        <v>93</v>
      </c>
      <c r="N4" s="118"/>
      <c r="O4" s="117" t="s">
        <v>94</v>
      </c>
      <c r="P4" s="118"/>
      <c r="Q4" s="117" t="s">
        <v>95</v>
      </c>
      <c r="R4" s="118"/>
      <c r="S4" s="117" t="s">
        <v>96</v>
      </c>
      <c r="T4" s="118"/>
      <c r="U4" s="117" t="s">
        <v>98</v>
      </c>
      <c r="V4" s="118"/>
      <c r="W4" s="117" t="s">
        <v>99</v>
      </c>
      <c r="X4" s="118"/>
      <c r="Y4" s="117" t="s">
        <v>97</v>
      </c>
      <c r="Z4" s="118"/>
      <c r="AA4" s="111"/>
      <c r="AB4" s="106"/>
      <c r="AC4" s="104" t="s">
        <v>39</v>
      </c>
      <c r="AD4" s="121" t="s">
        <v>45</v>
      </c>
      <c r="AE4" s="122"/>
      <c r="AF4" s="122"/>
      <c r="AG4" s="123"/>
      <c r="AH4" s="24" t="s">
        <v>46</v>
      </c>
      <c r="AI4" s="20"/>
      <c r="AJ4" s="10"/>
    </row>
    <row r="5" spans="1:36" s="37" customFormat="1" ht="15.75" customHeight="1">
      <c r="A5" s="80" t="s">
        <v>58</v>
      </c>
      <c r="B5" s="101" t="s">
        <v>64</v>
      </c>
      <c r="C5" s="103" t="s">
        <v>37</v>
      </c>
      <c r="D5" s="81" t="s">
        <v>62</v>
      </c>
      <c r="E5" s="82" t="s">
        <v>38</v>
      </c>
      <c r="F5" s="82" t="s">
        <v>63</v>
      </c>
      <c r="G5" s="83" t="s">
        <v>38</v>
      </c>
      <c r="H5" s="82" t="s">
        <v>63</v>
      </c>
      <c r="I5" s="83" t="s">
        <v>38</v>
      </c>
      <c r="J5" s="82" t="s">
        <v>63</v>
      </c>
      <c r="K5" s="83" t="s">
        <v>38</v>
      </c>
      <c r="L5" s="82" t="s">
        <v>63</v>
      </c>
      <c r="M5" s="83" t="s">
        <v>38</v>
      </c>
      <c r="N5" s="82" t="s">
        <v>63</v>
      </c>
      <c r="O5" s="83" t="s">
        <v>38</v>
      </c>
      <c r="P5" s="82" t="s">
        <v>63</v>
      </c>
      <c r="Q5" s="83" t="s">
        <v>38</v>
      </c>
      <c r="R5" s="82" t="s">
        <v>63</v>
      </c>
      <c r="S5" s="83" t="s">
        <v>38</v>
      </c>
      <c r="T5" s="82" t="s">
        <v>63</v>
      </c>
      <c r="U5" s="83" t="s">
        <v>38</v>
      </c>
      <c r="V5" s="82" t="s">
        <v>63</v>
      </c>
      <c r="W5" s="83" t="s">
        <v>38</v>
      </c>
      <c r="X5" s="82" t="s">
        <v>63</v>
      </c>
      <c r="Y5" s="83" t="s">
        <v>38</v>
      </c>
      <c r="Z5" s="82" t="s">
        <v>63</v>
      </c>
      <c r="AA5" s="113" t="s">
        <v>65</v>
      </c>
      <c r="AB5" s="107" t="s">
        <v>38</v>
      </c>
      <c r="AC5" s="105" t="s">
        <v>40</v>
      </c>
      <c r="AD5" s="84" t="s">
        <v>41</v>
      </c>
      <c r="AE5" s="108" t="s">
        <v>42</v>
      </c>
      <c r="AF5" s="108" t="s">
        <v>43</v>
      </c>
      <c r="AG5" s="85" t="s">
        <v>44</v>
      </c>
      <c r="AH5" s="86" t="s">
        <v>44</v>
      </c>
      <c r="AI5" s="87" t="s">
        <v>33</v>
      </c>
      <c r="AJ5" s="46"/>
    </row>
    <row r="6" spans="1:36" s="6" customFormat="1" ht="13.5" customHeight="1">
      <c r="A6" s="88" t="s">
        <v>19</v>
      </c>
      <c r="B6" s="89" t="s">
        <v>36</v>
      </c>
      <c r="C6" s="90" t="s">
        <v>8</v>
      </c>
      <c r="D6" s="90" t="s">
        <v>61</v>
      </c>
      <c r="E6" s="91" t="s">
        <v>66</v>
      </c>
      <c r="F6" s="92" t="s">
        <v>67</v>
      </c>
      <c r="G6" s="91" t="s">
        <v>68</v>
      </c>
      <c r="H6" s="92" t="s">
        <v>69</v>
      </c>
      <c r="I6" s="91" t="s">
        <v>70</v>
      </c>
      <c r="J6" s="92" t="s">
        <v>71</v>
      </c>
      <c r="K6" s="91" t="s">
        <v>72</v>
      </c>
      <c r="L6" s="92" t="s">
        <v>73</v>
      </c>
      <c r="M6" s="91" t="s">
        <v>74</v>
      </c>
      <c r="N6" s="92" t="s">
        <v>75</v>
      </c>
      <c r="O6" s="91" t="s">
        <v>76</v>
      </c>
      <c r="P6" s="92" t="s">
        <v>77</v>
      </c>
      <c r="Q6" s="91" t="s">
        <v>78</v>
      </c>
      <c r="R6" s="92" t="s">
        <v>79</v>
      </c>
      <c r="S6" s="91" t="s">
        <v>80</v>
      </c>
      <c r="T6" s="92" t="s">
        <v>81</v>
      </c>
      <c r="U6" s="91" t="s">
        <v>82</v>
      </c>
      <c r="V6" s="92" t="s">
        <v>83</v>
      </c>
      <c r="W6" s="91" t="s">
        <v>84</v>
      </c>
      <c r="X6" s="92" t="s">
        <v>85</v>
      </c>
      <c r="Y6" s="91" t="s">
        <v>86</v>
      </c>
      <c r="Z6" s="92" t="s">
        <v>87</v>
      </c>
      <c r="AA6" s="114" t="s">
        <v>30</v>
      </c>
      <c r="AB6" s="93" t="s">
        <v>49</v>
      </c>
      <c r="AC6" s="94" t="s">
        <v>50</v>
      </c>
      <c r="AD6" s="95" t="s">
        <v>14</v>
      </c>
      <c r="AE6" s="95" t="s">
        <v>48</v>
      </c>
      <c r="AF6" s="96" t="s">
        <v>47</v>
      </c>
      <c r="AG6" s="95" t="s">
        <v>51</v>
      </c>
      <c r="AH6" s="97" t="s">
        <v>52</v>
      </c>
      <c r="AI6" s="98" t="s">
        <v>34</v>
      </c>
      <c r="AJ6" s="7" t="s">
        <v>20</v>
      </c>
    </row>
    <row r="7" spans="1:36" s="5" customFormat="1" ht="13.5" thickBot="1">
      <c r="A7" s="4"/>
      <c r="C7" s="42"/>
      <c r="D7" s="42"/>
      <c r="E7" s="74"/>
      <c r="F7" s="73"/>
      <c r="G7" s="74"/>
      <c r="H7" s="73"/>
      <c r="I7" s="74"/>
      <c r="J7" s="73"/>
      <c r="K7" s="74"/>
      <c r="L7" s="73"/>
      <c r="M7" s="74"/>
      <c r="N7" s="73"/>
      <c r="O7" s="74"/>
      <c r="P7" s="73"/>
      <c r="Q7" s="74"/>
      <c r="R7" s="73"/>
      <c r="S7" s="74"/>
      <c r="T7" s="73"/>
      <c r="U7" s="74"/>
      <c r="V7" s="73"/>
      <c r="W7" s="74"/>
      <c r="X7" s="73"/>
      <c r="Y7" s="74"/>
      <c r="Z7" s="73"/>
      <c r="AA7" s="115"/>
      <c r="AB7" s="34"/>
      <c r="AC7" s="25"/>
      <c r="AD7" s="26"/>
      <c r="AE7" s="26"/>
      <c r="AF7" s="27"/>
      <c r="AG7" s="26"/>
      <c r="AH7" s="30"/>
      <c r="AI7" s="17"/>
      <c r="AJ7" s="3"/>
    </row>
    <row r="8" spans="1:36" s="5" customFormat="1" ht="17.25" customHeight="1" thickTop="1" thickBot="1">
      <c r="A8" s="8"/>
      <c r="B8" s="8"/>
      <c r="C8" s="43"/>
      <c r="D8" s="43" t="s">
        <v>55</v>
      </c>
      <c r="E8" s="75">
        <f t="shared" ref="E8:T8" si="0">SUM(E6:E7)</f>
        <v>0</v>
      </c>
      <c r="F8" s="76">
        <f t="shared" si="0"/>
        <v>0</v>
      </c>
      <c r="G8" s="75">
        <f t="shared" si="0"/>
        <v>0</v>
      </c>
      <c r="H8" s="76">
        <f t="shared" si="0"/>
        <v>0</v>
      </c>
      <c r="I8" s="75">
        <f t="shared" si="0"/>
        <v>0</v>
      </c>
      <c r="J8" s="76">
        <f t="shared" si="0"/>
        <v>0</v>
      </c>
      <c r="K8" s="75">
        <f t="shared" ref="K8:L8" si="1">SUM(K6:K7)</f>
        <v>0</v>
      </c>
      <c r="L8" s="76">
        <f t="shared" si="1"/>
        <v>0</v>
      </c>
      <c r="M8" s="75">
        <f t="shared" si="0"/>
        <v>0</v>
      </c>
      <c r="N8" s="76">
        <f t="shared" si="0"/>
        <v>0</v>
      </c>
      <c r="O8" s="75">
        <f t="shared" ref="O8:R8" si="2">SUM(O6:O7)</f>
        <v>0</v>
      </c>
      <c r="P8" s="76">
        <f t="shared" si="2"/>
        <v>0</v>
      </c>
      <c r="Q8" s="75">
        <f t="shared" si="2"/>
        <v>0</v>
      </c>
      <c r="R8" s="76">
        <f t="shared" si="2"/>
        <v>0</v>
      </c>
      <c r="S8" s="75">
        <f t="shared" si="0"/>
        <v>0</v>
      </c>
      <c r="T8" s="76">
        <f t="shared" si="0"/>
        <v>0</v>
      </c>
      <c r="U8" s="75">
        <f t="shared" ref="U8:V8" si="3">SUM(U6:U7)</f>
        <v>0</v>
      </c>
      <c r="V8" s="76">
        <f t="shared" si="3"/>
        <v>0</v>
      </c>
      <c r="W8" s="75">
        <f t="shared" ref="W8:Z8" si="4">SUM(W6:W7)</f>
        <v>0</v>
      </c>
      <c r="X8" s="76">
        <f t="shared" si="4"/>
        <v>0</v>
      </c>
      <c r="Y8" s="75">
        <f t="shared" si="4"/>
        <v>0</v>
      </c>
      <c r="Z8" s="76">
        <f t="shared" si="4"/>
        <v>0</v>
      </c>
      <c r="AA8" s="78">
        <f t="shared" ref="AA8:AB8" si="5">SUM(AA6:AA7)</f>
        <v>0</v>
      </c>
      <c r="AB8" s="78">
        <f t="shared" si="5"/>
        <v>0</v>
      </c>
      <c r="AC8" s="28"/>
      <c r="AD8" s="28">
        <f>SUM(AD6:AD7)</f>
        <v>0</v>
      </c>
      <c r="AE8" s="28">
        <f>SUM(AE6:AE7)</f>
        <v>0</v>
      </c>
      <c r="AF8" s="29">
        <f>SUM(AF6:AF7)</f>
        <v>0</v>
      </c>
      <c r="AG8" s="28">
        <f>SUM(AG6:AG7)</f>
        <v>0</v>
      </c>
      <c r="AH8" s="31">
        <f>SUM(AH6:AH7)</f>
        <v>0</v>
      </c>
      <c r="AI8" s="8"/>
      <c r="AJ8" s="3"/>
    </row>
    <row r="9" spans="1:36" s="72" customFormat="1" ht="12.75" thickTop="1" thickBot="1">
      <c r="A9" s="62"/>
      <c r="B9" s="6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116"/>
      <c r="AB9" s="77" t="e">
        <f>+U8+S8+I8+G8+E8+K8+M8+O8+Q8+W8+#REF!</f>
        <v>#REF!</v>
      </c>
      <c r="AC9" s="65"/>
      <c r="AD9" s="66" t="e">
        <f>+#REF!+X8+V8+T8+J8+H8+F8+L8+N8+P8+R8</f>
        <v>#REF!</v>
      </c>
      <c r="AE9" s="67"/>
      <c r="AF9" s="68"/>
      <c r="AG9" s="69"/>
      <c r="AH9" s="70"/>
      <c r="AI9" s="79"/>
      <c r="AJ9" s="71"/>
    </row>
    <row r="10" spans="1:36" s="61" customFormat="1" ht="12">
      <c r="A10" s="52"/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5"/>
      <c r="AB10" s="55"/>
      <c r="AC10" s="56"/>
      <c r="AD10" s="56"/>
      <c r="AE10" s="57"/>
      <c r="AF10" s="58"/>
      <c r="AH10" s="59"/>
      <c r="AI10" s="60"/>
      <c r="AJ10" s="60"/>
    </row>
    <row r="11" spans="1:36">
      <c r="AB11" s="45"/>
      <c r="AC11" s="49"/>
      <c r="AD11" s="49"/>
      <c r="AE11" s="50"/>
      <c r="AH11" s="35" t="s">
        <v>54</v>
      </c>
      <c r="AI11" s="36" t="e">
        <f>VLOOKUP("rpt",global!$D$2:$E$80,2,0)</f>
        <v>#N/A</v>
      </c>
    </row>
    <row r="12" spans="1:36" ht="19.5" customHeight="1">
      <c r="AB12" s="44" t="s">
        <v>56</v>
      </c>
      <c r="AC12" s="47"/>
      <c r="AD12" s="47"/>
      <c r="AE12" s="48"/>
    </row>
    <row r="13" spans="1:36" ht="19.5" customHeight="1">
      <c r="AB13" s="44" t="s">
        <v>57</v>
      </c>
      <c r="AC13" s="47"/>
      <c r="AD13" s="47"/>
      <c r="AE13" s="48"/>
    </row>
  </sheetData>
  <mergeCells count="14">
    <mergeCell ref="AD3:AE3"/>
    <mergeCell ref="B3:C3"/>
    <mergeCell ref="AD4:AG4"/>
    <mergeCell ref="E4:F4"/>
    <mergeCell ref="G4:H4"/>
    <mergeCell ref="I4:J4"/>
    <mergeCell ref="S4:T4"/>
    <mergeCell ref="O4:P4"/>
    <mergeCell ref="M4:N4"/>
    <mergeCell ref="K4:L4"/>
    <mergeCell ref="Q4:R4"/>
    <mergeCell ref="U4:V4"/>
    <mergeCell ref="W4:X4"/>
    <mergeCell ref="Y4:Z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2018-02-18T23:30:13Z</dcterms:modified>
</cp:coreProperties>
</file>