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bookViews>
    <workbookView xWindow="0" yWindow="0" windowWidth="28800" windowHeight="13125" activeTab="1"/>
  </bookViews>
  <sheets>
    <sheet name="global" sheetId="1" r:id="rId1"/>
    <sheet name="retail" sheetId="2" r:id="rId2"/>
  </sheets>
  <calcPr calcId="152511"/>
</workbook>
</file>

<file path=xl/calcChain.xml><?xml version="1.0" encoding="utf-8"?>
<calcChain xmlns="http://schemas.openxmlformats.org/spreadsheetml/2006/main">
  <c r="AJ8" i="2" l="1"/>
  <c r="AI8" i="2"/>
  <c r="AH8" i="2" l="1"/>
  <c r="AG8" i="2"/>
  <c r="AF8" i="2"/>
  <c r="AE8" i="2"/>
  <c r="AL8" i="2"/>
  <c r="AK8" i="2"/>
  <c r="AD8" i="2" l="1"/>
  <c r="AC8" i="2"/>
  <c r="Z8" i="2"/>
  <c r="Y8" i="2"/>
  <c r="AN8" i="2"/>
  <c r="AM8" i="2"/>
  <c r="AB8" i="2"/>
  <c r="AA8" i="2"/>
  <c r="X8" i="2" l="1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A1" i="2" l="1"/>
  <c r="AT10" i="2"/>
  <c r="AS8" i="2"/>
  <c r="AR8" i="2"/>
  <c r="B3" i="2"/>
  <c r="AP3" i="2"/>
  <c r="AQ8" i="2" l="1"/>
  <c r="AP8" i="2"/>
</calcChain>
</file>

<file path=xl/sharedStrings.xml><?xml version="1.0" encoding="utf-8"?>
<sst xmlns="http://schemas.openxmlformats.org/spreadsheetml/2006/main" count="149" uniqueCount="112">
  <si>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</si>
  <si>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</si>
  <si>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</si>
  <si>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</si>
  <si>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</si>
  <si>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</si>
  <si>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</si>
  <si>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</si>
  <si>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</si>
  <si>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</si>
  <si>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</si>
  <si>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</si>
  <si>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</si>
  <si>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</si>
  <si>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</si>
  <si>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</si>
  <si>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</si>
  <si>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</si>
  <si>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</si>
  <si>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</si>
  <si>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</si>
  <si>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</si>
  <si>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</si>
  <si>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</si>
  <si>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</si>
  <si>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</si>
  <si>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</si>
  <si>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</si>
  <si>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</si>
  <si>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</si>
  <si>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</si>
  <si>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</si>
  <si>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</si>
  <si>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</si>
  <si>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</si>
  <si>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</si>
  <si>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</si>
  <si>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</si>
  <si>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</si>
  <si>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</si>
  <si>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</si>
  <si>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</si>
  <si>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</si>
  <si>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</si>
  <si>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</si>
  <si>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</si>
  <si>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</si>
  <si>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</si>
  <si>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</si>
  <si>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</si>
  <si>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</si>
  <si>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</si>
  <si>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</si>
  <si>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</si>
  <si>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</si>
  <si>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</si>
  <si>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</si>
  <si>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</si>
  <si>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</si>
  <si>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</si>
  <si>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</si>
  <si>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</si>
  <si>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</si>
  <si>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</si>
  <si>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</si>
  <si>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</si>
  <si>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</si>
  <si>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</si>
  <si>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</si>
  <si>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</si>
  <si>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</si>
  <si>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</si>
  <si>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</si>
  <si>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</si>
  <si>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</si>
  <si>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</si>
  <si>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</si>
  <si>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</si>
  <si>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</si>
  <si>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</si>
  <si>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</si>
  <si>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</si>
  <si>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</si>
  <si>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</si>
  <si>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</si>
  <si>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</si>
  <si>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</si>
  <si>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</si>
  <si>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</si>
  <si>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</si>
  <si>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</si>
  <si>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</si>
  <si>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</si>
  <si>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</si>
  <si>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</si>
  <si>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</si>
  <si>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Chavana Pearlsand</t>
  </si>
  <si>
    <t>qty_MDV13</t>
  </si>
  <si>
    <t>amt_MDV13</t>
  </si>
  <si>
    <t>Amaya Spa</t>
  </si>
  <si>
    <t>qty_MDV14</t>
  </si>
  <si>
    <t>amt_MDV14</t>
  </si>
  <si>
    <t>qty_MDV15</t>
  </si>
  <si>
    <t>amt_MDV15</t>
  </si>
  <si>
    <t>Club Med Finolhu</t>
  </si>
  <si>
    <t>qty_MDV16</t>
  </si>
  <si>
    <t>amt_MDV16</t>
  </si>
  <si>
    <t>Cinnamon Velifushi</t>
  </si>
  <si>
    <t>A4:AT5, C5D9F1</t>
  </si>
  <si>
    <t>Hulhule Island</t>
  </si>
  <si>
    <t>qty_MDV17</t>
  </si>
  <si>
    <t>amt_MDV17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</si>
</sst>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4" fillId="2" borderId="15" xfId="0" applyFont="1" applyFill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7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167" fontId="0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7" fontId="16" fillId="0" borderId="0" xfId="1" applyNumberFormat="1" applyFont="1" applyAlignment="1">
      <alignment horizontal="center"/>
    </xf>
    <xf numFmtId="167" fontId="10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B8" sqref="B8"/>
    </sheetView>
  </sheetViews>
  <sheetFormatPr defaultRowHeight="12" x14ac:dyDescent="0.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 x14ac:dyDescent="0.2">
      <c r="A1" s="31" t="s">
        <v>0</v>
      </c>
      <c r="B1" s="31">
        <v>6</v>
      </c>
      <c r="D1" s="31" t="s">
        <v>1</v>
      </c>
      <c r="G1" s="31" t="s">
        <v>2</v>
      </c>
    </row>
    <row r="2" spans="1:13" x14ac:dyDescent="0.2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 x14ac:dyDescent="0.2">
      <c r="A3" s="31" t="s">
        <v>5</v>
      </c>
      <c r="B3" s="31">
        <v>46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 x14ac:dyDescent="0.2">
      <c r="A4" s="31" t="s">
        <v>7</v>
      </c>
      <c r="B4" s="31" t="s">
        <v>50</v>
      </c>
      <c r="D4" s="31" t="s">
        <v>24</v>
      </c>
      <c r="G4" s="31" t="s">
        <v>8</v>
      </c>
    </row>
    <row r="5" spans="1:13" x14ac:dyDescent="0.2">
      <c r="A5" s="31" t="s">
        <v>9</v>
      </c>
      <c r="B5" s="31" t="s">
        <v>10</v>
      </c>
      <c r="D5" s="31" t="s">
        <v>25</v>
      </c>
      <c r="G5" s="31" t="s">
        <v>11</v>
      </c>
    </row>
    <row r="6" spans="1:13" x14ac:dyDescent="0.2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 x14ac:dyDescent="0.2">
      <c r="A7" s="31" t="s">
        <v>15</v>
      </c>
      <c r="B7" s="31" t="s">
        <v>108</v>
      </c>
      <c r="D7" s="31" t="s">
        <v>28</v>
      </c>
      <c r="G7" s="31" t="s">
        <v>16</v>
      </c>
    </row>
    <row r="8" spans="1:13" x14ac:dyDescent="0.2">
      <c r="A8" s="31" t="s">
        <v>17</v>
      </c>
      <c r="D8" s="31" t="s">
        <v>29</v>
      </c>
      <c r="G8" s="31" t="s">
        <v>18</v>
      </c>
    </row>
    <row r="9" spans="1:13" x14ac:dyDescent="0.2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"/>
  <sheetViews>
    <sheetView tabSelected="1" topLeftCell="L1" workbookViewId="0">
      <selection activeCell="E4" sqref="E4:AL4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38" width="9.140625" style="36" customWidth="1"/>
    <col min="39" max="39" width="9.140625" style="84" customWidth="1"/>
    <col min="40" max="40" width="9.140625" style="36" customWidth="1"/>
    <col min="41" max="41" width="8.85546875" style="20" customWidth="1"/>
    <col min="42" max="42" width="15.140625" style="20" customWidth="1"/>
    <col min="43" max="43" width="12.7109375" style="17" customWidth="1"/>
    <col min="44" max="44" width="9.28515625" style="23"/>
    <col min="45" max="45" width="15" style="23" customWidth="1"/>
    <col min="46" max="46" width="14.42578125" style="2" customWidth="1"/>
    <col min="47" max="47" width="9.28515625" style="2"/>
    <col min="48" max="1054" width="8.5703125"/>
  </cols>
  <sheetData>
    <row r="1" spans="1:47" ht="15.75" x14ac:dyDescent="0.25">
      <c r="A1" s="13" t="e">
        <f>VLOOKUP("area_title",global!$D$2:$E$28,2,0)</f>
        <v>#N/A</v>
      </c>
    </row>
    <row r="2" spans="1:47" ht="16.5" x14ac:dyDescent="0.35">
      <c r="A2" s="12" t="s">
        <v>44</v>
      </c>
      <c r="B2" s="12"/>
    </row>
    <row r="3" spans="1:47" ht="15" customHeight="1" x14ac:dyDescent="0.25">
      <c r="A3" s="11" t="s">
        <v>32</v>
      </c>
      <c r="B3" s="98" t="str">
        <f>VLOOKUP("spanm",global!$D$2:$E$28,2,0)</f>
        <v>Clubmed</v>
      </c>
      <c r="C3" s="98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81"/>
      <c r="Z3" s="81"/>
      <c r="AA3" s="74"/>
      <c r="AB3" s="74"/>
      <c r="AC3" s="91"/>
      <c r="AD3" s="91"/>
      <c r="AE3" s="93"/>
      <c r="AF3" s="93"/>
      <c r="AG3" s="93"/>
      <c r="AH3" s="93"/>
      <c r="AI3" s="94"/>
      <c r="AJ3" s="94"/>
      <c r="AK3" s="92"/>
      <c r="AL3" s="92"/>
      <c r="AM3" s="85"/>
      <c r="AN3" s="73"/>
      <c r="AO3" s="21" t="s">
        <v>31</v>
      </c>
      <c r="AP3" s="97" t="e">
        <f>CONCATENATE(VLOOKUP("tgl1",global!$D$2:$E$8,2,0), " to ", VLOOKUP("tgl2",global!$D$2:$E$8,2,0))</f>
        <v>#N/A</v>
      </c>
      <c r="AQ3" s="97"/>
    </row>
    <row r="4" spans="1:47" s="10" customFormat="1" ht="15.75" customHeight="1" x14ac:dyDescent="0.25">
      <c r="A4" s="8"/>
      <c r="B4" s="64"/>
      <c r="C4" s="15"/>
      <c r="D4" s="71"/>
      <c r="E4" s="95" t="s">
        <v>54</v>
      </c>
      <c r="F4" s="96"/>
      <c r="G4" s="95" t="s">
        <v>55</v>
      </c>
      <c r="H4" s="96"/>
      <c r="I4" s="95" t="s">
        <v>56</v>
      </c>
      <c r="J4" s="96"/>
      <c r="K4" s="95" t="s">
        <v>57</v>
      </c>
      <c r="L4" s="96"/>
      <c r="M4" s="95" t="s">
        <v>93</v>
      </c>
      <c r="N4" s="96"/>
      <c r="O4" s="95" t="s">
        <v>95</v>
      </c>
      <c r="P4" s="96"/>
      <c r="Q4" s="95" t="s">
        <v>58</v>
      </c>
      <c r="R4" s="96"/>
      <c r="S4" s="95" t="s">
        <v>94</v>
      </c>
      <c r="T4" s="96"/>
      <c r="U4" s="95" t="s">
        <v>77</v>
      </c>
      <c r="V4" s="96"/>
      <c r="W4" s="95" t="s">
        <v>80</v>
      </c>
      <c r="X4" s="96"/>
      <c r="Y4" s="95" t="s">
        <v>86</v>
      </c>
      <c r="Z4" s="96"/>
      <c r="AA4" s="95" t="s">
        <v>90</v>
      </c>
      <c r="AB4" s="96"/>
      <c r="AC4" s="95" t="s">
        <v>96</v>
      </c>
      <c r="AD4" s="96"/>
      <c r="AE4" s="95" t="s">
        <v>99</v>
      </c>
      <c r="AF4" s="96"/>
      <c r="AG4" s="95" t="s">
        <v>104</v>
      </c>
      <c r="AH4" s="96"/>
      <c r="AI4" s="95" t="s">
        <v>107</v>
      </c>
      <c r="AJ4" s="96"/>
      <c r="AK4" s="95" t="s">
        <v>109</v>
      </c>
      <c r="AL4" s="96"/>
      <c r="AM4" s="75"/>
      <c r="AN4" s="75"/>
      <c r="AO4" s="61" t="s">
        <v>37</v>
      </c>
      <c r="AP4" s="99" t="s">
        <v>42</v>
      </c>
      <c r="AQ4" s="100"/>
      <c r="AR4" s="101"/>
      <c r="AS4" s="24" t="s">
        <v>43</v>
      </c>
      <c r="AT4" s="22"/>
      <c r="AU4" s="9"/>
    </row>
    <row r="5" spans="1:47" ht="15.75" customHeight="1" x14ac:dyDescent="0.25">
      <c r="A5" s="43" t="s">
        <v>76</v>
      </c>
      <c r="B5" s="65" t="s">
        <v>75</v>
      </c>
      <c r="C5" s="44" t="s">
        <v>35</v>
      </c>
      <c r="D5" s="72" t="s">
        <v>83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46" t="s">
        <v>36</v>
      </c>
      <c r="AH5" s="45" t="s">
        <v>53</v>
      </c>
      <c r="AI5" s="46" t="s">
        <v>36</v>
      </c>
      <c r="AJ5" s="45" t="s">
        <v>53</v>
      </c>
      <c r="AK5" s="46" t="s">
        <v>36</v>
      </c>
      <c r="AL5" s="45" t="s">
        <v>53</v>
      </c>
      <c r="AM5" s="83" t="s">
        <v>89</v>
      </c>
      <c r="AN5" s="82" t="s">
        <v>36</v>
      </c>
      <c r="AO5" s="62" t="s">
        <v>38</v>
      </c>
      <c r="AP5" s="47" t="s">
        <v>39</v>
      </c>
      <c r="AQ5" s="63" t="s">
        <v>40</v>
      </c>
      <c r="AR5" s="48" t="s">
        <v>41</v>
      </c>
      <c r="AS5" s="49" t="s">
        <v>41</v>
      </c>
      <c r="AT5" s="50" t="s">
        <v>33</v>
      </c>
    </row>
    <row r="6" spans="1:47" s="6" customFormat="1" ht="12" x14ac:dyDescent="0.2">
      <c r="A6" s="51" t="s">
        <v>19</v>
      </c>
      <c r="B6" s="52" t="s">
        <v>45</v>
      </c>
      <c r="C6" s="53" t="s">
        <v>11</v>
      </c>
      <c r="D6" s="68" t="s">
        <v>84</v>
      </c>
      <c r="E6" s="54" t="s">
        <v>59</v>
      </c>
      <c r="F6" s="55" t="s">
        <v>60</v>
      </c>
      <c r="G6" s="54" t="s">
        <v>61</v>
      </c>
      <c r="H6" s="55" t="s">
        <v>62</v>
      </c>
      <c r="I6" s="54" t="s">
        <v>63</v>
      </c>
      <c r="J6" s="55" t="s">
        <v>64</v>
      </c>
      <c r="K6" s="54" t="s">
        <v>65</v>
      </c>
      <c r="L6" s="55" t="s">
        <v>66</v>
      </c>
      <c r="M6" s="54" t="s">
        <v>67</v>
      </c>
      <c r="N6" s="55" t="s">
        <v>68</v>
      </c>
      <c r="O6" s="54" t="s">
        <v>69</v>
      </c>
      <c r="P6" s="55" t="s">
        <v>70</v>
      </c>
      <c r="Q6" s="54" t="s">
        <v>71</v>
      </c>
      <c r="R6" s="55" t="s">
        <v>72</v>
      </c>
      <c r="S6" s="54" t="s">
        <v>73</v>
      </c>
      <c r="T6" s="55" t="s">
        <v>74</v>
      </c>
      <c r="U6" s="54" t="s">
        <v>78</v>
      </c>
      <c r="V6" s="55" t="s">
        <v>79</v>
      </c>
      <c r="W6" s="54" t="s">
        <v>81</v>
      </c>
      <c r="X6" s="55" t="s">
        <v>82</v>
      </c>
      <c r="Y6" s="54" t="s">
        <v>87</v>
      </c>
      <c r="Z6" s="55" t="s">
        <v>88</v>
      </c>
      <c r="AA6" s="54" t="s">
        <v>92</v>
      </c>
      <c r="AB6" s="55" t="s">
        <v>91</v>
      </c>
      <c r="AC6" s="54" t="s">
        <v>97</v>
      </c>
      <c r="AD6" s="55" t="s">
        <v>98</v>
      </c>
      <c r="AE6" s="54" t="s">
        <v>100</v>
      </c>
      <c r="AF6" s="55" t="s">
        <v>101</v>
      </c>
      <c r="AG6" s="54" t="s">
        <v>102</v>
      </c>
      <c r="AH6" s="55" t="s">
        <v>103</v>
      </c>
      <c r="AI6" s="54" t="s">
        <v>105</v>
      </c>
      <c r="AJ6" s="55" t="s">
        <v>106</v>
      </c>
      <c r="AK6" s="54" t="s">
        <v>110</v>
      </c>
      <c r="AL6" s="55" t="s">
        <v>111</v>
      </c>
      <c r="AM6" s="86" t="s">
        <v>30</v>
      </c>
      <c r="AN6" s="76" t="s">
        <v>85</v>
      </c>
      <c r="AO6" s="56" t="s">
        <v>46</v>
      </c>
      <c r="AP6" s="57" t="s">
        <v>16</v>
      </c>
      <c r="AQ6" s="57" t="s">
        <v>47</v>
      </c>
      <c r="AR6" s="57" t="s">
        <v>48</v>
      </c>
      <c r="AS6" s="58" t="s">
        <v>49</v>
      </c>
      <c r="AT6" s="59" t="s">
        <v>34</v>
      </c>
      <c r="AU6" s="7" t="s">
        <v>20</v>
      </c>
    </row>
    <row r="7" spans="1:47" s="5" customFormat="1" ht="13.5" thickBot="1" x14ac:dyDescent="0.25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37"/>
      <c r="AH7" s="38"/>
      <c r="AI7" s="37"/>
      <c r="AJ7" s="38"/>
      <c r="AK7" s="37"/>
      <c r="AL7" s="38"/>
      <c r="AM7" s="87"/>
      <c r="AN7" s="77"/>
      <c r="AO7" s="25"/>
      <c r="AP7" s="26"/>
      <c r="AQ7" s="26"/>
      <c r="AR7" s="26"/>
      <c r="AS7" s="27"/>
      <c r="AT7" s="18"/>
      <c r="AU7" s="3"/>
    </row>
    <row r="8" spans="1:47" s="5" customFormat="1" ht="18" customHeight="1" thickTop="1" thickBot="1" x14ac:dyDescent="0.25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Z8" si="2">SUM(W6:W7)</f>
        <v>0</v>
      </c>
      <c r="X8" s="40">
        <f t="shared" si="2"/>
        <v>0</v>
      </c>
      <c r="Y8" s="39">
        <f t="shared" si="2"/>
        <v>0</v>
      </c>
      <c r="Z8" s="40">
        <f t="shared" si="2"/>
        <v>0</v>
      </c>
      <c r="AA8" s="39">
        <f t="shared" ref="AA8:AN8" si="3">SUM(AA6:AA7)</f>
        <v>0</v>
      </c>
      <c r="AB8" s="40">
        <f t="shared" si="3"/>
        <v>0</v>
      </c>
      <c r="AC8" s="39">
        <f t="shared" ref="AC8:AJ8" si="4">SUM(AC6:AC7)</f>
        <v>0</v>
      </c>
      <c r="AD8" s="40">
        <f t="shared" si="4"/>
        <v>0</v>
      </c>
      <c r="AE8" s="39">
        <f t="shared" si="4"/>
        <v>0</v>
      </c>
      <c r="AF8" s="40">
        <f t="shared" si="4"/>
        <v>0</v>
      </c>
      <c r="AG8" s="39">
        <f t="shared" si="4"/>
        <v>0</v>
      </c>
      <c r="AH8" s="40">
        <f t="shared" si="4"/>
        <v>0</v>
      </c>
      <c r="AI8" s="39">
        <f t="shared" si="4"/>
        <v>0</v>
      </c>
      <c r="AJ8" s="40">
        <f t="shared" si="4"/>
        <v>0</v>
      </c>
      <c r="AK8" s="39">
        <f t="shared" ref="AK8:AL8" si="5">SUM(AK6:AK7)</f>
        <v>0</v>
      </c>
      <c r="AL8" s="40">
        <f t="shared" si="5"/>
        <v>0</v>
      </c>
      <c r="AM8" s="88">
        <f t="shared" si="3"/>
        <v>0</v>
      </c>
      <c r="AN8" s="40">
        <f t="shared" si="3"/>
        <v>0</v>
      </c>
      <c r="AO8" s="78"/>
      <c r="AP8" s="78">
        <f>SUM(AP6:AP7)</f>
        <v>0</v>
      </c>
      <c r="AQ8" s="78">
        <f>SUM(AQ6:AQ7)</f>
        <v>0</v>
      </c>
      <c r="AR8" s="78">
        <f>SUM(AR6:AR7)</f>
        <v>0</v>
      </c>
      <c r="AS8" s="79">
        <f>SUM(AS6:AS7)</f>
        <v>0</v>
      </c>
      <c r="AT8" s="80"/>
      <c r="AU8" s="3"/>
    </row>
    <row r="9" spans="1:47" ht="15.75" thickTop="1" x14ac:dyDescent="0.25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89"/>
      <c r="AN9" s="41"/>
    </row>
    <row r="10" spans="1:47" x14ac:dyDescent="0.25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90"/>
      <c r="AN10" s="42"/>
      <c r="AS10" s="29" t="s">
        <v>51</v>
      </c>
      <c r="AT10" s="30" t="e">
        <f>VLOOKUP("rpt",global!$D$2:$E$28,2,0)</f>
        <v>#N/A</v>
      </c>
    </row>
  </sheetData>
  <mergeCells count="20">
    <mergeCell ref="AP3:AQ3"/>
    <mergeCell ref="B3:C3"/>
    <mergeCell ref="AP4:AR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A4:AB4"/>
    <mergeCell ref="AE4:AF4"/>
    <mergeCell ref="AG4:AH4"/>
    <mergeCell ref="Y4:Z4"/>
    <mergeCell ref="AC4:AD4"/>
    <mergeCell ref="AI4:AJ4"/>
    <mergeCell ref="AK4:AL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ESL Bali</cp:lastModifiedBy>
  <cp:revision>0</cp:revision>
  <dcterms:created xsi:type="dcterms:W3CDTF">2012-04-11T13:32:51Z</dcterms:created>
  <dcterms:modified xsi:type="dcterms:W3CDTF">2021-12-28T02:57:56Z</dcterms:modified>
</cp:coreProperties>
</file>